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" yWindow="0" windowWidth="19200" windowHeight="8715"/>
  </bookViews>
  <sheets>
    <sheet name="Summary" sheetId="8" r:id="rId1"/>
    <sheet name="Final Data" sheetId="7" r:id="rId2"/>
    <sheet name="Base" sheetId="1" r:id="rId3"/>
    <sheet name="Original data (BLS)" sheetId="3" r:id="rId4"/>
    <sheet name="Customized Data with formulas" sheetId="6" r:id="rId5"/>
  </sheets>
  <calcPr calcId="125725"/>
</workbook>
</file>

<file path=xl/calcChain.xml><?xml version="1.0" encoding="utf-8"?>
<calcChain xmlns="http://schemas.openxmlformats.org/spreadsheetml/2006/main">
  <c r="B159" i="8"/>
  <c r="C157"/>
  <c r="D157" s="1"/>
  <c r="E157" s="1"/>
  <c r="F157" s="1"/>
  <c r="G157" s="1"/>
  <c r="H157" s="1"/>
  <c r="I157" s="1"/>
  <c r="J157" s="1"/>
  <c r="B167" s="1"/>
  <c r="C167" s="1"/>
  <c r="D167" s="1"/>
  <c r="E167" s="1"/>
  <c r="F167" s="1"/>
  <c r="G167" s="1"/>
  <c r="H167" s="1"/>
  <c r="I167" s="1"/>
  <c r="J167" s="1"/>
  <c r="B177" s="1"/>
  <c r="C177" s="1"/>
  <c r="D177" s="1"/>
  <c r="E177" s="1"/>
  <c r="F177" s="1"/>
  <c r="G177" s="1"/>
  <c r="H177" s="1"/>
  <c r="I177" s="1"/>
  <c r="J177" s="1"/>
  <c r="B187" s="1"/>
  <c r="C187" s="1"/>
  <c r="D187" s="1"/>
  <c r="E187" s="1"/>
  <c r="F187" s="1"/>
  <c r="G187" s="1"/>
  <c r="H187" s="1"/>
  <c r="I187" s="1"/>
  <c r="J187" s="1"/>
  <c r="B197" s="1"/>
  <c r="C156"/>
  <c r="D156" s="1"/>
  <c r="E156" s="1"/>
  <c r="F156" s="1"/>
  <c r="G156" s="1"/>
  <c r="H156" s="1"/>
  <c r="I156" s="1"/>
  <c r="J156" s="1"/>
  <c r="B166" s="1"/>
  <c r="C166" s="1"/>
  <c r="D166" s="1"/>
  <c r="E166" s="1"/>
  <c r="F166" s="1"/>
  <c r="G166" s="1"/>
  <c r="H166" s="1"/>
  <c r="I166" s="1"/>
  <c r="J166" s="1"/>
  <c r="B176" s="1"/>
  <c r="C176" s="1"/>
  <c r="D176" s="1"/>
  <c r="E176" s="1"/>
  <c r="F176" s="1"/>
  <c r="G176" s="1"/>
  <c r="H176" s="1"/>
  <c r="I176" s="1"/>
  <c r="J176" s="1"/>
  <c r="B186" s="1"/>
  <c r="C186" s="1"/>
  <c r="D186" s="1"/>
  <c r="E186" s="1"/>
  <c r="F186" s="1"/>
  <c r="G186" s="1"/>
  <c r="H186" s="1"/>
  <c r="I186" s="1"/>
  <c r="J186" s="1"/>
  <c r="B196" s="1"/>
  <c r="C155"/>
  <c r="D155" s="1"/>
  <c r="E155" s="1"/>
  <c r="F155" s="1"/>
  <c r="G155" s="1"/>
  <c r="H155" s="1"/>
  <c r="I155" s="1"/>
  <c r="J155" s="1"/>
  <c r="B165" s="1"/>
  <c r="C165" s="1"/>
  <c r="D165" s="1"/>
  <c r="E165" s="1"/>
  <c r="F165" s="1"/>
  <c r="G165" s="1"/>
  <c r="H165" s="1"/>
  <c r="I165" s="1"/>
  <c r="J165" s="1"/>
  <c r="B175" s="1"/>
  <c r="C175" s="1"/>
  <c r="D175" s="1"/>
  <c r="E175" s="1"/>
  <c r="F175" s="1"/>
  <c r="G175" s="1"/>
  <c r="H175" s="1"/>
  <c r="I175" s="1"/>
  <c r="J175" s="1"/>
  <c r="B185" s="1"/>
  <c r="C185" s="1"/>
  <c r="D185" s="1"/>
  <c r="E185" s="1"/>
  <c r="F185" s="1"/>
  <c r="G185" s="1"/>
  <c r="H185" s="1"/>
  <c r="I185" s="1"/>
  <c r="J185" s="1"/>
  <c r="B195" s="1"/>
  <c r="C154"/>
  <c r="D154" s="1"/>
  <c r="E154" s="1"/>
  <c r="F154" s="1"/>
  <c r="G154" s="1"/>
  <c r="H154" s="1"/>
  <c r="I154" s="1"/>
  <c r="J154" s="1"/>
  <c r="B164" s="1"/>
  <c r="C164" s="1"/>
  <c r="D164" s="1"/>
  <c r="E164" s="1"/>
  <c r="F164" s="1"/>
  <c r="G164" s="1"/>
  <c r="H164" s="1"/>
  <c r="I164" s="1"/>
  <c r="J164" s="1"/>
  <c r="B174" s="1"/>
  <c r="C174" s="1"/>
  <c r="D174" s="1"/>
  <c r="E174" s="1"/>
  <c r="F174" s="1"/>
  <c r="G174" s="1"/>
  <c r="H174" s="1"/>
  <c r="I174" s="1"/>
  <c r="J174" s="1"/>
  <c r="B184" s="1"/>
  <c r="C184" s="1"/>
  <c r="D184" s="1"/>
  <c r="E184" s="1"/>
  <c r="F184" s="1"/>
  <c r="G184" s="1"/>
  <c r="H184" s="1"/>
  <c r="I184" s="1"/>
  <c r="J184" s="1"/>
  <c r="B194" s="1"/>
  <c r="C153"/>
  <c r="F24" i="6"/>
  <c r="F22"/>
  <c r="G37" i="1"/>
  <c r="G48" i="7"/>
  <c r="G47"/>
  <c r="F47"/>
  <c r="G46"/>
  <c r="F46"/>
  <c r="E46"/>
  <c r="E45"/>
  <c r="F45"/>
  <c r="G45"/>
  <c r="D45"/>
  <c r="AQ21"/>
  <c r="F20" i="6"/>
  <c r="G2" i="1"/>
  <c r="G20" i="6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D3" i="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G3" i="1"/>
  <c r="B9"/>
  <c r="C9"/>
  <c r="C10"/>
  <c r="B11"/>
  <c r="C11"/>
  <c r="F11"/>
  <c r="G11"/>
  <c r="C12"/>
  <c r="F12"/>
  <c r="F13"/>
  <c r="D18"/>
  <c r="J18"/>
  <c r="D19"/>
  <c r="J19"/>
  <c r="D20"/>
  <c r="J20"/>
  <c r="D21"/>
  <c r="J21"/>
  <c r="D22"/>
  <c r="J22"/>
  <c r="D23"/>
  <c r="J23"/>
  <c r="D24"/>
  <c r="J24"/>
  <c r="D25"/>
  <c r="J25"/>
  <c r="D26"/>
  <c r="J26"/>
  <c r="D27"/>
  <c r="J27"/>
  <c r="D28"/>
  <c r="J28"/>
  <c r="D29"/>
  <c r="I29"/>
  <c r="J29"/>
  <c r="B30"/>
  <c r="D30"/>
  <c r="H30"/>
  <c r="I30"/>
  <c r="J30"/>
  <c r="I31"/>
  <c r="B32"/>
  <c r="H32"/>
  <c r="I32"/>
  <c r="I33"/>
  <c r="F37"/>
  <c r="H37"/>
  <c r="B39"/>
  <c r="G40"/>
  <c r="L52"/>
  <c r="L53"/>
  <c r="C159" i="8" l="1"/>
  <c r="D153"/>
  <c r="E153" s="1"/>
  <c r="F153" s="1"/>
  <c r="D159" l="1"/>
  <c r="E159"/>
  <c r="G153"/>
  <c r="F159"/>
  <c r="H153" l="1"/>
  <c r="G159"/>
  <c r="I153" l="1"/>
  <c r="H159"/>
  <c r="J153" l="1"/>
  <c r="I159"/>
  <c r="B163" l="1"/>
  <c r="J159"/>
  <c r="C163" l="1"/>
  <c r="B169"/>
  <c r="D163" l="1"/>
  <c r="C169"/>
  <c r="E163" l="1"/>
  <c r="D169"/>
  <c r="F163" l="1"/>
  <c r="E169"/>
  <c r="G163" l="1"/>
  <c r="F169"/>
  <c r="H163" l="1"/>
  <c r="G169"/>
  <c r="I163" l="1"/>
  <c r="H169"/>
  <c r="J163" l="1"/>
  <c r="I169"/>
  <c r="B173" l="1"/>
  <c r="J169"/>
  <c r="C173" l="1"/>
  <c r="B179"/>
  <c r="D173" l="1"/>
  <c r="C179"/>
  <c r="E173" l="1"/>
  <c r="D179"/>
  <c r="F173" l="1"/>
  <c r="E179"/>
  <c r="G173" l="1"/>
  <c r="F179"/>
  <c r="H173" l="1"/>
  <c r="G179"/>
  <c r="I173" l="1"/>
  <c r="H179"/>
  <c r="J173" l="1"/>
  <c r="I179"/>
  <c r="B183" l="1"/>
  <c r="J179"/>
  <c r="C183" l="1"/>
  <c r="B189"/>
  <c r="D183" l="1"/>
  <c r="C189"/>
  <c r="E183" l="1"/>
  <c r="D189"/>
  <c r="F183" l="1"/>
  <c r="E189"/>
  <c r="G183" l="1"/>
  <c r="F189"/>
  <c r="H183" l="1"/>
  <c r="G189"/>
  <c r="I183" l="1"/>
  <c r="H189"/>
  <c r="J183" l="1"/>
  <c r="I189"/>
  <c r="B193" l="1"/>
  <c r="B199" s="1"/>
  <c r="J189"/>
</calcChain>
</file>

<file path=xl/sharedStrings.xml><?xml version="1.0" encoding="utf-8"?>
<sst xmlns="http://schemas.openxmlformats.org/spreadsheetml/2006/main" count="3359" uniqueCount="576">
  <si>
    <t xml:space="preserve">!967 = 100 </t>
  </si>
  <si>
    <t>% change</t>
  </si>
  <si>
    <t>1982-84=100</t>
  </si>
  <si>
    <t>April</t>
  </si>
  <si>
    <t>Aug.</t>
  </si>
  <si>
    <t>August</t>
  </si>
  <si>
    <t>Average</t>
  </si>
  <si>
    <t>Change, %</t>
  </si>
  <si>
    <t>CPI</t>
  </si>
  <si>
    <t>Dec.</t>
  </si>
  <si>
    <t>Feb.</t>
  </si>
  <si>
    <t>Jan.</t>
  </si>
  <si>
    <t>July</t>
  </si>
  <si>
    <t>June</t>
  </si>
  <si>
    <t>March</t>
  </si>
  <si>
    <t>May</t>
  </si>
  <si>
    <t>Month</t>
  </si>
  <si>
    <t>Nov.</t>
  </si>
  <si>
    <t>Oct.</t>
  </si>
  <si>
    <t>Sept.</t>
  </si>
  <si>
    <t>Means</t>
  </si>
  <si>
    <t>Ratio</t>
  </si>
  <si>
    <t>$1,500 x ratio</t>
  </si>
  <si>
    <t>Geomean</t>
  </si>
  <si>
    <t>For 1/2 block salary calculation:</t>
  </si>
  <si>
    <t>2007-08</t>
  </si>
  <si>
    <t>Sept. '08</t>
  </si>
  <si>
    <t>1992 vs. 2008</t>
  </si>
  <si>
    <t>Figures in red are estimates.</t>
  </si>
  <si>
    <t>Dec./Dec.</t>
  </si>
  <si>
    <t>Slope</t>
  </si>
  <si>
    <t>Intercept</t>
  </si>
  <si>
    <t>Month #</t>
  </si>
  <si>
    <t xml:space="preserve">Averaging Method: Average of January-December 12-months change and </t>
  </si>
  <si>
    <t xml:space="preserve">    December-December change, %:</t>
  </si>
  <si>
    <t>2008-09</t>
  </si>
  <si>
    <t>Sept.'09</t>
  </si>
  <si>
    <t>% Change</t>
  </si>
  <si>
    <t>Inflation Calculation for 2009 --  W. G. Heim -- December 16, 2009</t>
  </si>
  <si>
    <t>Year</t>
  </si>
  <si>
    <t>Period</t>
  </si>
  <si>
    <t>Value</t>
  </si>
  <si>
    <t>CUUR0000SA0</t>
  </si>
  <si>
    <t>M01</t>
  </si>
  <si>
    <t>46.6</t>
  </si>
  <si>
    <t>M02</t>
  </si>
  <si>
    <t>47.2</t>
  </si>
  <si>
    <t>M03</t>
  </si>
  <si>
    <t>47.8</t>
  </si>
  <si>
    <t>M04</t>
  </si>
  <si>
    <t>48.0</t>
  </si>
  <si>
    <t>M05</t>
  </si>
  <si>
    <t>48.6</t>
  </si>
  <si>
    <t>M06</t>
  </si>
  <si>
    <t>49.0</t>
  </si>
  <si>
    <t>M07</t>
  </si>
  <si>
    <t>49.4</t>
  </si>
  <si>
    <t>M08</t>
  </si>
  <si>
    <t>50.0</t>
  </si>
  <si>
    <t>M09</t>
  </si>
  <si>
    <t>50.6</t>
  </si>
  <si>
    <t>M10</t>
  </si>
  <si>
    <t>51.1</t>
  </si>
  <si>
    <t>M11</t>
  </si>
  <si>
    <t>51.5</t>
  </si>
  <si>
    <t>M12</t>
  </si>
  <si>
    <t>51.9</t>
  </si>
  <si>
    <t>M13</t>
  </si>
  <si>
    <t>49.3</t>
  </si>
  <si>
    <t>52.1</t>
  </si>
  <si>
    <t>52.5</t>
  </si>
  <si>
    <t>52.7</t>
  </si>
  <si>
    <t>52.9</t>
  </si>
  <si>
    <t>53.2</t>
  </si>
  <si>
    <t>53.6</t>
  </si>
  <si>
    <t>54.2</t>
  </si>
  <si>
    <t>54.3</t>
  </si>
  <si>
    <t>54.6</t>
  </si>
  <si>
    <t>54.9</t>
  </si>
  <si>
    <t>55.3</t>
  </si>
  <si>
    <t>55.5</t>
  </si>
  <si>
    <t>53.8</t>
  </si>
  <si>
    <t>55.6</t>
  </si>
  <si>
    <t>55.8</t>
  </si>
  <si>
    <t>55.9</t>
  </si>
  <si>
    <t>56.1</t>
  </si>
  <si>
    <t>56.5</t>
  </si>
  <si>
    <t>56.8</t>
  </si>
  <si>
    <t>57.1</t>
  </si>
  <si>
    <t>57.4</t>
  </si>
  <si>
    <t>57.6</t>
  </si>
  <si>
    <t>57.9</t>
  </si>
  <si>
    <t>58.0</t>
  </si>
  <si>
    <t>58.2</t>
  </si>
  <si>
    <t>56.9</t>
  </si>
  <si>
    <t>58.5</t>
  </si>
  <si>
    <t>59.1</t>
  </si>
  <si>
    <t>59.5</t>
  </si>
  <si>
    <t>60.0</t>
  </si>
  <si>
    <t>60.3</t>
  </si>
  <si>
    <t>60.7</t>
  </si>
  <si>
    <t>61.0</t>
  </si>
  <si>
    <t>61.2</t>
  </si>
  <si>
    <t>61.4</t>
  </si>
  <si>
    <t>61.6</t>
  </si>
  <si>
    <t>61.9</t>
  </si>
  <si>
    <t>62.1</t>
  </si>
  <si>
    <t>60.6</t>
  </si>
  <si>
    <t>62.5</t>
  </si>
  <si>
    <t>62.9</t>
  </si>
  <si>
    <t>63.4</t>
  </si>
  <si>
    <t>63.9</t>
  </si>
  <si>
    <t>64.5</t>
  </si>
  <si>
    <t>65.2</t>
  </si>
  <si>
    <t>65.7</t>
  </si>
  <si>
    <t>66.0</t>
  </si>
  <si>
    <t>66.5</t>
  </si>
  <si>
    <t>67.1</t>
  </si>
  <si>
    <t>67.4</t>
  </si>
  <si>
    <t>67.7</t>
  </si>
  <si>
    <t>68.3</t>
  </si>
  <si>
    <t>69.1</t>
  </si>
  <si>
    <t>69.8</t>
  </si>
  <si>
    <t>70.6</t>
  </si>
  <si>
    <t>71.5</t>
  </si>
  <si>
    <t>72.3</t>
  </si>
  <si>
    <t>73.1</t>
  </si>
  <si>
    <t>73.8</t>
  </si>
  <si>
    <t>74.6</t>
  </si>
  <si>
    <t>75.2</t>
  </si>
  <si>
    <t>75.9</t>
  </si>
  <si>
    <t>76.7</t>
  </si>
  <si>
    <t>72.6</t>
  </si>
  <si>
    <t>77.8</t>
  </si>
  <si>
    <t>78.9</t>
  </si>
  <si>
    <t>80.1</t>
  </si>
  <si>
    <t>81.0</t>
  </si>
  <si>
    <t>81.8</t>
  </si>
  <si>
    <t>82.7</t>
  </si>
  <si>
    <t>83.3</t>
  </si>
  <si>
    <t>84.0</t>
  </si>
  <si>
    <t>84.8</t>
  </si>
  <si>
    <t>85.5</t>
  </si>
  <si>
    <t>86.3</t>
  </si>
  <si>
    <t>82.4</t>
  </si>
  <si>
    <t>87.0</t>
  </si>
  <si>
    <t>87.9</t>
  </si>
  <si>
    <t>88.5</t>
  </si>
  <si>
    <t>89.1</t>
  </si>
  <si>
    <t>89.8</t>
  </si>
  <si>
    <t>90.6</t>
  </si>
  <si>
    <t>91.6</t>
  </si>
  <si>
    <t>92.3</t>
  </si>
  <si>
    <t>93.2</t>
  </si>
  <si>
    <t>93.4</t>
  </si>
  <si>
    <t>93.7</t>
  </si>
  <si>
    <t>94.0</t>
  </si>
  <si>
    <t>90.9</t>
  </si>
  <si>
    <t>94.3</t>
  </si>
  <si>
    <t>94.6</t>
  </si>
  <si>
    <t>94.5</t>
  </si>
  <si>
    <t>94.9</t>
  </si>
  <si>
    <t>95.8</t>
  </si>
  <si>
    <t>97.0</t>
  </si>
  <si>
    <t>97.5</t>
  </si>
  <si>
    <t>97.7</t>
  </si>
  <si>
    <t>97.9</t>
  </si>
  <si>
    <t>98.2</t>
  </si>
  <si>
    <t>98.0</t>
  </si>
  <si>
    <t>97.6</t>
  </si>
  <si>
    <t>96.5</t>
  </si>
  <si>
    <t>97.8</t>
  </si>
  <si>
    <t>98.6</t>
  </si>
  <si>
    <t>99.2</t>
  </si>
  <si>
    <t>99.5</t>
  </si>
  <si>
    <t>99.9</t>
  </si>
  <si>
    <t>100.2</t>
  </si>
  <si>
    <t>100.7</t>
  </si>
  <si>
    <t>101.0</t>
  </si>
  <si>
    <t>101.2</t>
  </si>
  <si>
    <t>101.3</t>
  </si>
  <si>
    <t>99.6</t>
  </si>
  <si>
    <t>101.9</t>
  </si>
  <si>
    <t>102.4</t>
  </si>
  <si>
    <t>102.6</t>
  </si>
  <si>
    <t>103.1</t>
  </si>
  <si>
    <t>103.4</t>
  </si>
  <si>
    <t>103.7</t>
  </si>
  <si>
    <t>104.1</t>
  </si>
  <si>
    <t>104.5</t>
  </si>
  <si>
    <t>105.0</t>
  </si>
  <si>
    <t>105.3</t>
  </si>
  <si>
    <t>103.9</t>
  </si>
  <si>
    <t>CUUS0000SA0</t>
  </si>
  <si>
    <t>S01</t>
  </si>
  <si>
    <t>102.9</t>
  </si>
  <si>
    <t>S02</t>
  </si>
  <si>
    <t>104.9</t>
  </si>
  <si>
    <t>105.5</t>
  </si>
  <si>
    <t>106.0</t>
  </si>
  <si>
    <t>106.4</t>
  </si>
  <si>
    <t>106.9</t>
  </si>
  <si>
    <t>107.3</t>
  </si>
  <si>
    <t>107.6</t>
  </si>
  <si>
    <t>107.8</t>
  </si>
  <si>
    <t>108.0</t>
  </si>
  <si>
    <t>108.3</t>
  </si>
  <si>
    <t>108.7</t>
  </si>
  <si>
    <t>109.0</t>
  </si>
  <si>
    <t>109.3</t>
  </si>
  <si>
    <t>106.6</t>
  </si>
  <si>
    <t>108.5</t>
  </si>
  <si>
    <t>109.6</t>
  </si>
  <si>
    <t>108.8</t>
  </si>
  <si>
    <t>108.6</t>
  </si>
  <si>
    <t>108.9</t>
  </si>
  <si>
    <t>109.5</t>
  </si>
  <si>
    <t>109.7</t>
  </si>
  <si>
    <t>110.2</t>
  </si>
  <si>
    <t>110.3</t>
  </si>
  <si>
    <t>110.4</t>
  </si>
  <si>
    <t>110.5</t>
  </si>
  <si>
    <t>109.1</t>
  </si>
  <si>
    <t>110.1</t>
  </si>
  <si>
    <t>111.2</t>
  </si>
  <si>
    <t>111.6</t>
  </si>
  <si>
    <t>112.1</t>
  </si>
  <si>
    <t>112.7</t>
  </si>
  <si>
    <t>113.1</t>
  </si>
  <si>
    <t>113.5</t>
  </si>
  <si>
    <t>113.8</t>
  </si>
  <si>
    <t>114.4</t>
  </si>
  <si>
    <t>115.0</t>
  </si>
  <si>
    <t>115.3</t>
  </si>
  <si>
    <t>115.4</t>
  </si>
  <si>
    <t>113.6</t>
  </si>
  <si>
    <t>112.4</t>
  </si>
  <si>
    <t>114.9</t>
  </si>
  <si>
    <t>115.7</t>
  </si>
  <si>
    <t>116.0</t>
  </si>
  <si>
    <t>116.5</t>
  </si>
  <si>
    <t>117.1</t>
  </si>
  <si>
    <t>117.5</t>
  </si>
  <si>
    <t>118.0</t>
  </si>
  <si>
    <t>118.5</t>
  </si>
  <si>
    <t>119.0</t>
  </si>
  <si>
    <t>119.8</t>
  </si>
  <si>
    <t>120.2</t>
  </si>
  <si>
    <t>120.3</t>
  </si>
  <si>
    <t>120.5</t>
  </si>
  <si>
    <t>118.3</t>
  </si>
  <si>
    <t>116.8</t>
  </si>
  <si>
    <t>119.7</t>
  </si>
  <si>
    <t>121.1</t>
  </si>
  <si>
    <t>121.6</t>
  </si>
  <si>
    <t>122.3</t>
  </si>
  <si>
    <t>123.1</t>
  </si>
  <si>
    <t>123.8</t>
  </si>
  <si>
    <t>124.1</t>
  </si>
  <si>
    <t>124.4</t>
  </si>
  <si>
    <t>124.6</t>
  </si>
  <si>
    <t>125.0</t>
  </si>
  <si>
    <t>125.6</t>
  </si>
  <si>
    <t>125.9</t>
  </si>
  <si>
    <t>126.1</t>
  </si>
  <si>
    <t>124.0</t>
  </si>
  <si>
    <t>122.7</t>
  </si>
  <si>
    <t>125.3</t>
  </si>
  <si>
    <t>127.4</t>
  </si>
  <si>
    <t>128.0</t>
  </si>
  <si>
    <t>128.7</t>
  </si>
  <si>
    <t>128.9</t>
  </si>
  <si>
    <t>129.2</t>
  </si>
  <si>
    <t>129.9</t>
  </si>
  <si>
    <t>130.4</t>
  </si>
  <si>
    <t>131.6</t>
  </si>
  <si>
    <t>132.7</t>
  </si>
  <si>
    <t>133.5</t>
  </si>
  <si>
    <t>133.8</t>
  </si>
  <si>
    <t>130.7</t>
  </si>
  <si>
    <t>132.6</t>
  </si>
  <si>
    <t>134.6</t>
  </si>
  <si>
    <t>134.8</t>
  </si>
  <si>
    <t>135.0</t>
  </si>
  <si>
    <t>135.2</t>
  </si>
  <si>
    <t>135.6</t>
  </si>
  <si>
    <t>136.0</t>
  </si>
  <si>
    <t>136.2</t>
  </si>
  <si>
    <t>136.6</t>
  </si>
  <si>
    <t>137.2</t>
  </si>
  <si>
    <t>137.4</t>
  </si>
  <si>
    <t>137.8</t>
  </si>
  <si>
    <t>137.9</t>
  </si>
  <si>
    <t>138.1</t>
  </si>
  <si>
    <t>138.6</t>
  </si>
  <si>
    <t>139.3</t>
  </si>
  <si>
    <t>139.5</t>
  </si>
  <si>
    <t>139.7</t>
  </si>
  <si>
    <t>140.2</t>
  </si>
  <si>
    <t>140.5</t>
  </si>
  <si>
    <t>140.9</t>
  </si>
  <si>
    <t>141.3</t>
  </si>
  <si>
    <t>141.8</t>
  </si>
  <si>
    <t>142.0</t>
  </si>
  <si>
    <t>141.9</t>
  </si>
  <si>
    <t>140.3</t>
  </si>
  <si>
    <t>139.2</t>
  </si>
  <si>
    <t>141.4</t>
  </si>
  <si>
    <t>142.6</t>
  </si>
  <si>
    <t>143.1</t>
  </si>
  <si>
    <t>143.6</t>
  </si>
  <si>
    <t>144.0</t>
  </si>
  <si>
    <t>144.2</t>
  </si>
  <si>
    <t>144.4</t>
  </si>
  <si>
    <t>144.8</t>
  </si>
  <si>
    <t>145.1</t>
  </si>
  <si>
    <t>145.7</t>
  </si>
  <si>
    <t>145.8</t>
  </si>
  <si>
    <t>144.5</t>
  </si>
  <si>
    <t>143.7</t>
  </si>
  <si>
    <t>145.3</t>
  </si>
  <si>
    <t>146.2</t>
  </si>
  <si>
    <t>146.7</t>
  </si>
  <si>
    <t>147.2</t>
  </si>
  <si>
    <t>147.4</t>
  </si>
  <si>
    <t>147.5</t>
  </si>
  <si>
    <t>148.0</t>
  </si>
  <si>
    <t>148.4</t>
  </si>
  <si>
    <t>149.0</t>
  </si>
  <si>
    <t>149.4</t>
  </si>
  <si>
    <t>149.5</t>
  </si>
  <si>
    <t>149.7</t>
  </si>
  <si>
    <t>148.2</t>
  </si>
  <si>
    <t>149.3</t>
  </si>
  <si>
    <t>150.3</t>
  </si>
  <si>
    <t>150.9</t>
  </si>
  <si>
    <t>151.4</t>
  </si>
  <si>
    <t>151.9</t>
  </si>
  <si>
    <t>152.2</t>
  </si>
  <si>
    <t>152.5</t>
  </si>
  <si>
    <t>152.9</t>
  </si>
  <si>
    <t>153.2</t>
  </si>
  <si>
    <t>153.7</t>
  </si>
  <si>
    <t>153.6</t>
  </si>
  <si>
    <t>153.5</t>
  </si>
  <si>
    <t>152.4</t>
  </si>
  <si>
    <t>151.5</t>
  </si>
  <si>
    <t>154.4</t>
  </si>
  <si>
    <t>154.9</t>
  </si>
  <si>
    <t>155.7</t>
  </si>
  <si>
    <t>156.3</t>
  </si>
  <si>
    <t>156.6</t>
  </si>
  <si>
    <t>156.7</t>
  </si>
  <si>
    <t>157.0</t>
  </si>
  <si>
    <t>157.3</t>
  </si>
  <si>
    <t>157.8</t>
  </si>
  <si>
    <t>158.3</t>
  </si>
  <si>
    <t>158.6</t>
  </si>
  <si>
    <t>156.9</t>
  </si>
  <si>
    <t>155.8</t>
  </si>
  <si>
    <t>157.9</t>
  </si>
  <si>
    <t>159.1</t>
  </si>
  <si>
    <t>159.6</t>
  </si>
  <si>
    <t>160.0</t>
  </si>
  <si>
    <t>160.2</t>
  </si>
  <si>
    <t>160.1</t>
  </si>
  <si>
    <t>160.3</t>
  </si>
  <si>
    <t>160.5</t>
  </si>
  <si>
    <t>160.8</t>
  </si>
  <si>
    <t>161.2</t>
  </si>
  <si>
    <t>161.6</t>
  </si>
  <si>
    <t>161.5</t>
  </si>
  <si>
    <t>161.3</t>
  </si>
  <si>
    <t>159.9</t>
  </si>
  <si>
    <t>161.9</t>
  </si>
  <si>
    <t>162.2</t>
  </si>
  <si>
    <t>162.5</t>
  </si>
  <si>
    <t>162.8</t>
  </si>
  <si>
    <t>163.0</t>
  </si>
  <si>
    <t>163.2</t>
  </si>
  <si>
    <t>163.4</t>
  </si>
  <si>
    <t>163.6</t>
  </si>
  <si>
    <t>164.0</t>
  </si>
  <si>
    <t>163.9</t>
  </si>
  <si>
    <t>162.3</t>
  </si>
  <si>
    <t>163.7</t>
  </si>
  <si>
    <t>164.3</t>
  </si>
  <si>
    <t>164.5</t>
  </si>
  <si>
    <t>165.0</t>
  </si>
  <si>
    <t>166.2</t>
  </si>
  <si>
    <t>166.7</t>
  </si>
  <si>
    <t>167.1</t>
  </si>
  <si>
    <t>167.9</t>
  </si>
  <si>
    <t>168.2</t>
  </si>
  <si>
    <t>168.3</t>
  </si>
  <si>
    <t>166.6</t>
  </si>
  <si>
    <t>165.4</t>
  </si>
  <si>
    <t>167.8</t>
  </si>
  <si>
    <t>168.8</t>
  </si>
  <si>
    <t>169.8</t>
  </si>
  <si>
    <t>171.2</t>
  </si>
  <si>
    <t>171.3</t>
  </si>
  <si>
    <t>171.5</t>
  </si>
  <si>
    <t>172.4</t>
  </si>
  <si>
    <t>172.8</t>
  </si>
  <si>
    <t>173.7</t>
  </si>
  <si>
    <t>174.0</t>
  </si>
  <si>
    <t>174.1</t>
  </si>
  <si>
    <t>172.2</t>
  </si>
  <si>
    <t>170.8</t>
  </si>
  <si>
    <t>173.6</t>
  </si>
  <si>
    <t>175.1</t>
  </si>
  <si>
    <t>175.8</t>
  </si>
  <si>
    <t>176.2</t>
  </si>
  <si>
    <t>176.9</t>
  </si>
  <si>
    <t>177.7</t>
  </si>
  <si>
    <t>178.0</t>
  </si>
  <si>
    <t>177.5</t>
  </si>
  <si>
    <t>178.3</t>
  </si>
  <si>
    <t>177.4</t>
  </si>
  <si>
    <t>176.7</t>
  </si>
  <si>
    <t>177.1</t>
  </si>
  <si>
    <t>176.6</t>
  </si>
  <si>
    <t>177.8</t>
  </si>
  <si>
    <t>178.8</t>
  </si>
  <si>
    <t>179.8</t>
  </si>
  <si>
    <t>179.9</t>
  </si>
  <si>
    <t>180.1</t>
  </si>
  <si>
    <t>180.7</t>
  </si>
  <si>
    <t>181.0</t>
  </si>
  <si>
    <t>181.3</t>
  </si>
  <si>
    <t>180.9</t>
  </si>
  <si>
    <t>178.9</t>
  </si>
  <si>
    <t>181.7</t>
  </si>
  <si>
    <t>183.1</t>
  </si>
  <si>
    <t>184.2</t>
  </si>
  <si>
    <t>183.8</t>
  </si>
  <si>
    <t>183.5</t>
  </si>
  <si>
    <t>183.7</t>
  </si>
  <si>
    <t>183.9</t>
  </si>
  <si>
    <t>184.6</t>
  </si>
  <si>
    <t>185.2</t>
  </si>
  <si>
    <t>185.0</t>
  </si>
  <si>
    <t>184.5</t>
  </si>
  <si>
    <t>184.3</t>
  </si>
  <si>
    <t>184.0</t>
  </si>
  <si>
    <t>183.3</t>
  </si>
  <si>
    <t>186.2</t>
  </si>
  <si>
    <t>187.4</t>
  </si>
  <si>
    <t>188.0</t>
  </si>
  <si>
    <t>189.1</t>
  </si>
  <si>
    <t>189.7</t>
  </si>
  <si>
    <t>189.4</t>
  </si>
  <si>
    <t>189.5</t>
  </si>
  <si>
    <t>189.9</t>
  </si>
  <si>
    <t>190.9</t>
  </si>
  <si>
    <t>191.0</t>
  </si>
  <si>
    <t>190.3</t>
  </si>
  <si>
    <t>188.9</t>
  </si>
  <si>
    <t>187.6</t>
  </si>
  <si>
    <t>190.2</t>
  </si>
  <si>
    <t>190.7</t>
  </si>
  <si>
    <t>191.8</t>
  </si>
  <si>
    <t>193.3</t>
  </si>
  <si>
    <t>194.6</t>
  </si>
  <si>
    <t>194.4</t>
  </si>
  <si>
    <t>194.5</t>
  </si>
  <si>
    <t>195.4</t>
  </si>
  <si>
    <t>196.4</t>
  </si>
  <si>
    <t>198.8</t>
  </si>
  <si>
    <t>199.2</t>
  </si>
  <si>
    <t>197.6</t>
  </si>
  <si>
    <t>196.8</t>
  </si>
  <si>
    <t>195.3</t>
  </si>
  <si>
    <t>193.2</t>
  </si>
  <si>
    <t>197.4</t>
  </si>
  <si>
    <t>198.3</t>
  </si>
  <si>
    <t>198.7</t>
  </si>
  <si>
    <t>199.8</t>
  </si>
  <si>
    <t>201.5</t>
  </si>
  <si>
    <t>202.5</t>
  </si>
  <si>
    <t>202.9</t>
  </si>
  <si>
    <t>203.5</t>
  </si>
  <si>
    <t>203.9</t>
  </si>
  <si>
    <t>201.8</t>
  </si>
  <si>
    <t>201.6</t>
  </si>
  <si>
    <t>200.6</t>
  </si>
  <si>
    <t>202.6</t>
  </si>
  <si>
    <t>202.416</t>
  </si>
  <si>
    <t>203.499</t>
  </si>
  <si>
    <t>205.352</t>
  </si>
  <si>
    <t>206.686</t>
  </si>
  <si>
    <t>207.949</t>
  </si>
  <si>
    <t>208.352</t>
  </si>
  <si>
    <t>208.299</t>
  </si>
  <si>
    <t>207.917</t>
  </si>
  <si>
    <t>208.490</t>
  </si>
  <si>
    <t>208.936</t>
  </si>
  <si>
    <t>210.177</t>
  </si>
  <si>
    <t>210.036</t>
  </si>
  <si>
    <t>207.342</t>
  </si>
  <si>
    <t>205.709</t>
  </si>
  <si>
    <t>208.976</t>
  </si>
  <si>
    <t>211.080</t>
  </si>
  <si>
    <t>211.693</t>
  </si>
  <si>
    <t>213.528</t>
  </si>
  <si>
    <t>214.823</t>
  </si>
  <si>
    <t>216.632</t>
  </si>
  <si>
    <t>218.815</t>
  </si>
  <si>
    <t>219.964</t>
  </si>
  <si>
    <t>219.086</t>
  </si>
  <si>
    <t>218.783</t>
  </si>
  <si>
    <t>216.573</t>
  </si>
  <si>
    <t>212.425</t>
  </si>
  <si>
    <t>210.228</t>
  </si>
  <si>
    <t>215.303</t>
  </si>
  <si>
    <t>214.429</t>
  </si>
  <si>
    <t>216.177</t>
  </si>
  <si>
    <t>211.143</t>
  </si>
  <si>
    <t>212.193</t>
  </si>
  <si>
    <t>212.709</t>
  </si>
  <si>
    <t>213.240</t>
  </si>
  <si>
    <t>213.856</t>
  </si>
  <si>
    <t>215.693</t>
  </si>
  <si>
    <t>215.351</t>
  </si>
  <si>
    <t>215.834</t>
  </si>
  <si>
    <t>215.969</t>
  </si>
  <si>
    <t>216.330</t>
  </si>
  <si>
    <t>215.949</t>
  </si>
  <si>
    <t>214.537</t>
  </si>
  <si>
    <t>213.139</t>
  </si>
  <si>
    <t>215.935</t>
  </si>
  <si>
    <r>
      <t>Series Id:    </t>
    </r>
    <r>
      <rPr>
        <sz val="10"/>
        <rFont val="Arial Unicode MS"/>
        <family val="2"/>
        <charset val="204"/>
      </rPr>
      <t>CUUS0000SA0</t>
    </r>
  </si>
  <si>
    <t>Not Seasonally Adjusted</t>
  </si>
  <si>
    <r>
      <t>Area:         </t>
    </r>
    <r>
      <rPr>
        <sz val="10"/>
        <rFont val="Arial Unicode MS"/>
        <family val="2"/>
        <charset val="204"/>
      </rPr>
      <t>U.S. city average</t>
    </r>
  </si>
  <si>
    <r>
      <t>Item:         </t>
    </r>
    <r>
      <rPr>
        <sz val="10"/>
        <rFont val="Arial Unicode MS"/>
        <family val="2"/>
        <charset val="204"/>
      </rPr>
      <t>All items</t>
    </r>
  </si>
  <si>
    <r>
      <t>Base Period:  </t>
    </r>
    <r>
      <rPr>
        <sz val="10"/>
        <rFont val="Arial Unicode MS"/>
        <family val="2"/>
        <charset val="204"/>
      </rPr>
      <t>1982-84=100</t>
    </r>
  </si>
  <si>
    <t>Series Id</t>
  </si>
  <si>
    <t>[added by Emil]: concatenate formula</t>
  </si>
  <si>
    <t>Methods</t>
  </si>
  <si>
    <t>Dec-Dec</t>
  </si>
  <si>
    <t>Sept-Sept</t>
  </si>
  <si>
    <t>Jan/Dec</t>
  </si>
  <si>
    <t>Sept/Aug</t>
  </si>
  <si>
    <t>June/Aug</t>
  </si>
  <si>
    <t>Inflation</t>
  </si>
  <si>
    <t>Please, note that commas are used for decimal points</t>
  </si>
  <si>
    <t>% change of the average monthly inflation</t>
  </si>
  <si>
    <t>Correlations Coefficients</t>
  </si>
  <si>
    <t>June/July/Aug</t>
  </si>
  <si>
    <t>Dec to Dec</t>
  </si>
  <si>
    <t>Sept to Sept</t>
  </si>
  <si>
    <t>CPI measures</t>
  </si>
  <si>
    <t>Dec to Dec measures % change between Dec of previous year and Dec of current year</t>
  </si>
  <si>
    <t>Sept to Sept measures % change between Sept of previous year and Sept of current year</t>
  </si>
  <si>
    <t>Jan/Dec measures % change between average of Jan-Dec of previous year and Jan-Dec of current year</t>
  </si>
  <si>
    <t>Sept/Aug measures % change between average of Sept-Aug of previous year and Sept-Aug of current year</t>
  </si>
  <si>
    <t>June/July/Aug measures % change between average of June-Aug of previous year and June-Aug of current year</t>
  </si>
  <si>
    <t>The problem:</t>
  </si>
  <si>
    <t xml:space="preserve">   Our current choice, Dec to Dec, is only available on Jan 16 of the following year.</t>
  </si>
  <si>
    <t>The question:</t>
  </si>
  <si>
    <t xml:space="preserve">   Perfect correlation is 1.00, opposite is -1.00, random is 0.00.</t>
  </si>
  <si>
    <t>Actual correlation coefficients for the series above</t>
  </si>
  <si>
    <t>Thought experiment:</t>
  </si>
  <si>
    <t>range min-max</t>
  </si>
  <si>
    <t xml:space="preserve">   as % of min</t>
  </si>
  <si>
    <t>We currently use or consider using 5 different measures of inflation, or CPI:</t>
  </si>
  <si>
    <t>Years that each series spent as the maximum (as applied to $10,000 of income in 1973)</t>
  </si>
  <si>
    <t xml:space="preserve">       parameters related to CPI.</t>
  </si>
  <si>
    <t xml:space="preserve">   Since trustees meet to approve a budget in February, that leaves roughly 4 weeks to adjust budget</t>
  </si>
  <si>
    <t xml:space="preserve">   Could we use another measure of CPI that would accomplish the same goals, and give us more time to budget?</t>
  </si>
  <si>
    <t>Evidence to consider:</t>
  </si>
  <si>
    <t xml:space="preserve">       variation in another series.</t>
  </si>
  <si>
    <t xml:space="preserve">   Correlation coefficients indicate how much of the variation in one string of numbers is replicated by the</t>
  </si>
  <si>
    <t>If an employee had a salary of $10,000 in 1973 that increased by precisely our chosen rate of CPI,</t>
  </si>
  <si>
    <t xml:space="preserve">   what would it be in each year?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</si>
</sst>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7" formatCode="&quot;$&quot;#,##0.00_);\(&quot;$&quot;#,##0.00\)"/>
    <numFmt numFmtId="164" formatCode="0.0"/>
    <numFmt numFmtId="165" formatCode="0.000"/>
    <numFmt numFmtId="166" formatCode="0.0000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Arial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 Unicode MS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Unicode MS"/>
      <family val="2"/>
      <charset val="204"/>
    </font>
    <font>
      <b/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/>
    <xf numFmtId="3" fontId="5" fillId="0" borderId="0"/>
    <xf numFmtId="7" fontId="5" fillId="0" borderId="0"/>
    <xf numFmtId="5" fontId="5" fillId="0" borderId="0"/>
    <xf numFmtId="14" fontId="5" fillId="0" borderId="0"/>
    <xf numFmtId="2" fontId="5" fillId="0" borderId="0"/>
    <xf numFmtId="0" fontId="1" fillId="0" borderId="0"/>
    <xf numFmtId="0" fontId="2" fillId="0" borderId="0"/>
    <xf numFmtId="10" fontId="5" fillId="0" borderId="0"/>
    <xf numFmtId="0" fontId="5" fillId="0" borderId="1"/>
  </cellStyleXfs>
  <cellXfs count="106">
    <xf numFmtId="0" fontId="0" fillId="0" borderId="0" xfId="0"/>
    <xf numFmtId="0" fontId="0" fillId="0" borderId="2" xfId="0" applyBorder="1"/>
    <xf numFmtId="0" fontId="0" fillId="2" borderId="3" xfId="0" applyFill="1" applyBorder="1"/>
    <xf numFmtId="0" fontId="0" fillId="0" borderId="4" xfId="0" applyBorder="1"/>
    <xf numFmtId="164" fontId="0" fillId="0" borderId="4" xfId="0" applyNumberFormat="1" applyBorder="1"/>
    <xf numFmtId="0" fontId="0" fillId="0" borderId="0" xfId="0" applyBorder="1"/>
    <xf numFmtId="0" fontId="0" fillId="0" borderId="5" xfId="0" applyBorder="1"/>
    <xf numFmtId="0" fontId="0" fillId="0" borderId="0" xfId="0" applyFill="1" applyBorder="1"/>
    <xf numFmtId="0" fontId="0" fillId="0" borderId="4" xfId="0" applyFill="1" applyBorder="1"/>
    <xf numFmtId="2" fontId="0" fillId="0" borderId="0" xfId="0" applyNumberFormat="1" applyBorder="1"/>
    <xf numFmtId="2" fontId="0" fillId="0" borderId="0" xfId="0" applyNumberFormat="1"/>
    <xf numFmtId="165" fontId="0" fillId="0" borderId="0" xfId="0" applyNumberFormat="1"/>
    <xf numFmtId="165" fontId="0" fillId="0" borderId="0" xfId="0" applyNumberFormat="1" applyBorder="1"/>
    <xf numFmtId="0" fontId="4" fillId="0" borderId="0" xfId="0" applyFont="1"/>
    <xf numFmtId="2" fontId="4" fillId="0" borderId="0" xfId="0" applyNumberFormat="1" applyFont="1"/>
    <xf numFmtId="7" fontId="4" fillId="0" borderId="0" xfId="2" applyFont="1"/>
    <xf numFmtId="10" fontId="3" fillId="0" borderId="0" xfId="0" applyNumberFormat="1" applyFont="1"/>
    <xf numFmtId="0" fontId="3" fillId="0" borderId="0" xfId="0" applyFont="1"/>
    <xf numFmtId="0" fontId="5" fillId="0" borderId="4" xfId="0" applyFont="1" applyBorder="1"/>
    <xf numFmtId="165" fontId="5" fillId="0" borderId="0" xfId="0" applyNumberFormat="1" applyFont="1" applyBorder="1"/>
    <xf numFmtId="165" fontId="5" fillId="0" borderId="2" xfId="0" applyNumberFormat="1" applyFont="1" applyBorder="1"/>
    <xf numFmtId="165" fontId="5" fillId="0" borderId="4" xfId="0" applyNumberFormat="1" applyFont="1" applyBorder="1"/>
    <xf numFmtId="0" fontId="5" fillId="0" borderId="0" xfId="0" applyFont="1"/>
    <xf numFmtId="2" fontId="5" fillId="0" borderId="2" xfId="0" applyNumberFormat="1" applyFont="1" applyBorder="1" applyAlignment="1">
      <alignment horizontal="left" indent="2"/>
    </xf>
    <xf numFmtId="165" fontId="5" fillId="0" borderId="0" xfId="0" applyNumberFormat="1" applyFont="1" applyBorder="1" applyAlignment="1">
      <alignment horizontal="left"/>
    </xf>
    <xf numFmtId="0" fontId="5" fillId="0" borderId="0" xfId="0" applyFont="1" applyBorder="1"/>
    <xf numFmtId="2" fontId="5" fillId="0" borderId="5" xfId="0" applyNumberFormat="1" applyFont="1" applyBorder="1"/>
    <xf numFmtId="165" fontId="6" fillId="0" borderId="4" xfId="0" applyNumberFormat="1" applyFont="1" applyBorder="1"/>
    <xf numFmtId="165" fontId="6" fillId="0" borderId="0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8" xfId="0" applyBorder="1"/>
    <xf numFmtId="0" fontId="0" fillId="0" borderId="9" xfId="0" applyBorder="1"/>
    <xf numFmtId="165" fontId="6" fillId="0" borderId="6" xfId="0" applyNumberFormat="1" applyFont="1" applyBorder="1"/>
    <xf numFmtId="165" fontId="5" fillId="0" borderId="0" xfId="0" applyNumberFormat="1" applyFont="1" applyFill="1" applyBorder="1"/>
    <xf numFmtId="165" fontId="7" fillId="0" borderId="0" xfId="0" applyNumberFormat="1" applyFont="1"/>
    <xf numFmtId="165" fontId="7" fillId="0" borderId="4" xfId="0" applyNumberFormat="1" applyFont="1" applyBorder="1"/>
    <xf numFmtId="165" fontId="4" fillId="0" borderId="9" xfId="0" applyNumberFormat="1" applyFont="1" applyBorder="1"/>
    <xf numFmtId="165" fontId="7" fillId="0" borderId="0" xfId="0" applyNumberFormat="1" applyFont="1" applyBorder="1" applyAlignment="1">
      <alignment horizontal="left" indent="2"/>
    </xf>
    <xf numFmtId="0" fontId="7" fillId="0" borderId="2" xfId="0" applyFont="1" applyBorder="1"/>
    <xf numFmtId="165" fontId="7" fillId="0" borderId="0" xfId="0" applyNumberFormat="1" applyFont="1" applyBorder="1" applyAlignment="1">
      <alignment horizontal="left"/>
    </xf>
    <xf numFmtId="165" fontId="0" fillId="0" borderId="0" xfId="0" applyNumberFormat="1" applyAlignment="1">
      <alignment horizontal="left" indent="2"/>
    </xf>
    <xf numFmtId="2" fontId="5" fillId="2" borderId="3" xfId="0" applyNumberFormat="1" applyFont="1" applyFill="1" applyBorder="1"/>
    <xf numFmtId="165" fontId="7" fillId="2" borderId="0" xfId="0" applyNumberFormat="1" applyFont="1" applyFill="1" applyBorder="1"/>
    <xf numFmtId="0" fontId="0" fillId="2" borderId="0" xfId="0" applyFill="1" applyBorder="1"/>
    <xf numFmtId="2" fontId="5" fillId="2" borderId="0" xfId="0" applyNumberFormat="1" applyFont="1" applyFill="1" applyBorder="1"/>
    <xf numFmtId="165" fontId="7" fillId="0" borderId="4" xfId="0" applyNumberFormat="1" applyFont="1" applyBorder="1" applyAlignment="1">
      <alignment horizontal="left" indent="2"/>
    </xf>
    <xf numFmtId="166" fontId="0" fillId="0" borderId="0" xfId="0" applyNumberFormat="1" applyAlignment="1">
      <alignment horizontal="right"/>
    </xf>
    <xf numFmtId="165" fontId="7" fillId="0" borderId="0" xfId="0" applyNumberFormat="1" applyFont="1" applyBorder="1" applyAlignment="1">
      <alignment horizontal="right" indent="1"/>
    </xf>
    <xf numFmtId="165" fontId="8" fillId="0" borderId="0" xfId="0" applyNumberFormat="1" applyFont="1" applyFill="1" applyBorder="1"/>
    <xf numFmtId="165" fontId="8" fillId="0" borderId="0" xfId="0" applyNumberFormat="1" applyFont="1"/>
    <xf numFmtId="0" fontId="8" fillId="0" borderId="0" xfId="0" applyFont="1"/>
    <xf numFmtId="165" fontId="8" fillId="0" borderId="0" xfId="0" applyNumberFormat="1" applyFont="1" applyAlignment="1">
      <alignment horizontal="left" indent="2"/>
    </xf>
    <xf numFmtId="166" fontId="7" fillId="0" borderId="4" xfId="0" applyNumberFormat="1" applyFont="1" applyBorder="1" applyAlignment="1">
      <alignment horizontal="right"/>
    </xf>
    <xf numFmtId="166" fontId="7" fillId="0" borderId="0" xfId="0" applyNumberFormat="1" applyFont="1" applyFill="1" applyBorder="1" applyAlignment="1">
      <alignment horizontal="right"/>
    </xf>
    <xf numFmtId="165" fontId="5" fillId="0" borderId="0" xfId="0" applyNumberFormat="1" applyFont="1"/>
    <xf numFmtId="165" fontId="5" fillId="0" borderId="4" xfId="0" applyNumberFormat="1" applyFont="1" applyFill="1" applyBorder="1"/>
    <xf numFmtId="2" fontId="5" fillId="0" borderId="0" xfId="0" applyNumberFormat="1" applyFont="1" applyBorder="1"/>
    <xf numFmtId="2" fontId="5" fillId="0" borderId="0" xfId="0" applyNumberFormat="1" applyFont="1"/>
    <xf numFmtId="7" fontId="5" fillId="0" borderId="0" xfId="2" applyFont="1"/>
    <xf numFmtId="165" fontId="5" fillId="0" borderId="0" xfId="0" applyNumberFormat="1" applyFont="1" applyAlignment="1">
      <alignment horizontal="left" indent="2"/>
    </xf>
    <xf numFmtId="166" fontId="5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left" indent="2"/>
    </xf>
    <xf numFmtId="166" fontId="9" fillId="0" borderId="0" xfId="0" applyNumberFormat="1" applyFont="1" applyAlignment="1">
      <alignment horizontal="right"/>
    </xf>
    <xf numFmtId="165" fontId="9" fillId="0" borderId="0" xfId="0" applyNumberFormat="1" applyFont="1"/>
    <xf numFmtId="165" fontId="10" fillId="0" borderId="0" xfId="0" applyNumberFormat="1" applyFont="1"/>
    <xf numFmtId="2" fontId="0" fillId="0" borderId="0" xfId="0" applyNumberFormat="1" applyBorder="1" applyAlignment="1">
      <alignment horizontal="left" indent="2"/>
    </xf>
    <xf numFmtId="2" fontId="7" fillId="0" borderId="2" xfId="0" applyNumberFormat="1" applyFont="1" applyBorder="1" applyAlignment="1">
      <alignment horizontal="left" indent="3"/>
    </xf>
    <xf numFmtId="165" fontId="3" fillId="0" borderId="0" xfId="0" applyNumberFormat="1" applyFont="1" applyAlignment="1">
      <alignment horizontal="left" indent="2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10" xfId="0" applyFont="1" applyBorder="1"/>
    <xf numFmtId="0" fontId="0" fillId="0" borderId="11" xfId="0" applyBorder="1"/>
    <xf numFmtId="0" fontId="12" fillId="3" borderId="0" xfId="0" applyFont="1" applyFill="1"/>
    <xf numFmtId="0" fontId="13" fillId="0" borderId="0" xfId="0" applyFont="1" applyAlignment="1">
      <alignment horizontal="center"/>
    </xf>
    <xf numFmtId="10" fontId="0" fillId="0" borderId="0" xfId="0" applyNumberFormat="1"/>
    <xf numFmtId="0" fontId="0" fillId="0" borderId="12" xfId="0" applyBorder="1"/>
    <xf numFmtId="0" fontId="12" fillId="0" borderId="13" xfId="0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16" xfId="0" applyFont="1" applyBorder="1"/>
    <xf numFmtId="0" fontId="0" fillId="0" borderId="17" xfId="0" applyBorder="1"/>
    <xf numFmtId="0" fontId="0" fillId="0" borderId="18" xfId="0" applyBorder="1"/>
    <xf numFmtId="166" fontId="0" fillId="0" borderId="0" xfId="0" applyNumberFormat="1" applyBorder="1"/>
    <xf numFmtId="166" fontId="0" fillId="0" borderId="19" xfId="0" applyNumberFormat="1" applyBorder="1"/>
    <xf numFmtId="0" fontId="0" fillId="0" borderId="0" xfId="0"/>
    <xf numFmtId="0" fontId="15" fillId="0" borderId="0" xfId="0" applyFont="1"/>
    <xf numFmtId="0" fontId="16" fillId="0" borderId="0" xfId="0" applyFont="1"/>
    <xf numFmtId="10" fontId="5" fillId="0" borderId="0" xfId="8"/>
    <xf numFmtId="0" fontId="15" fillId="0" borderId="15" xfId="0" applyFont="1" applyBorder="1"/>
    <xf numFmtId="0" fontId="15" fillId="0" borderId="16" xfId="0" applyFont="1" applyBorder="1"/>
    <xf numFmtId="0" fontId="15" fillId="0" borderId="13" xfId="0" applyFont="1" applyBorder="1"/>
    <xf numFmtId="0" fontId="15" fillId="0" borderId="14" xfId="0" applyFont="1" applyBorder="1"/>
    <xf numFmtId="165" fontId="0" fillId="0" borderId="19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0" fontId="15" fillId="0" borderId="0" xfId="0" applyFont="1" applyAlignment="1">
      <alignment horizontal="center"/>
    </xf>
    <xf numFmtId="0" fontId="0" fillId="0" borderId="0" xfId="0" applyAlignment="1"/>
    <xf numFmtId="0" fontId="15" fillId="0" borderId="0" xfId="0" applyFont="1" applyBorder="1"/>
    <xf numFmtId="0" fontId="11" fillId="0" borderId="0" xfId="0" applyFont="1" applyAlignment="1">
      <alignment horizontal="center"/>
    </xf>
    <xf numFmtId="0" fontId="0" fillId="0" borderId="0" xfId="0"/>
  </cellXfs>
  <cellStyles count="10">
    <cellStyle name="Comma0" xfId="1"/>
    <cellStyle name="Currency" xfId="2" builtinId="4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Percent" xfId="8" builtinId="5"/>
    <cellStyle name="Total" xfId="9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8014184397163122E-2"/>
          <c:y val="2.8282828282828285E-2"/>
          <c:w val="0.78250591016548465"/>
          <c:h val="0.93939393939393945"/>
        </c:manualLayout>
      </c:layout>
      <c:lineChart>
        <c:grouping val="standard"/>
        <c:ser>
          <c:idx val="0"/>
          <c:order val="0"/>
          <c:tx>
            <c:strRef>
              <c:f>'Final Data'!$C$21</c:f>
              <c:strCache>
                <c:ptCount val="1"/>
                <c:pt idx="0">
                  <c:v>Dec-Dec</c:v>
                </c:pt>
              </c:strCache>
            </c:strRef>
          </c:tx>
          <c:spPr>
            <a:ln w="19050"/>
          </c:spPr>
          <c:cat>
            <c:numRef>
              <c:f>'Final Data'!$F$5:$AO$5</c:f>
              <c:numCache>
                <c:formatCode>General</c:formatCode>
                <c:ptCount val="36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</c:numCache>
            </c:numRef>
          </c:cat>
          <c:val>
            <c:numRef>
              <c:f>'Final Data'!$F$21:$AO$21</c:f>
              <c:numCache>
                <c:formatCode>0.00%</c:formatCode>
                <c:ptCount val="36"/>
                <c:pt idx="0">
                  <c:v>0.12337662337662328</c:v>
                </c:pt>
                <c:pt idx="1">
                  <c:v>6.9364161849711017E-2</c:v>
                </c:pt>
                <c:pt idx="2">
                  <c:v>4.86486486486487E-2</c:v>
                </c:pt>
                <c:pt idx="3">
                  <c:v>6.7010309278350486E-2</c:v>
                </c:pt>
                <c:pt idx="4">
                  <c:v>9.0177133655394551E-2</c:v>
                </c:pt>
                <c:pt idx="5">
                  <c:v>0.13293943870014771</c:v>
                </c:pt>
                <c:pt idx="6">
                  <c:v>0.12516297262059967</c:v>
                </c:pt>
                <c:pt idx="7">
                  <c:v>8.9223638470451949E-2</c:v>
                </c:pt>
                <c:pt idx="8">
                  <c:v>3.8297872340425469E-2</c:v>
                </c:pt>
                <c:pt idx="9">
                  <c:v>3.7909836065573799E-2</c:v>
                </c:pt>
                <c:pt idx="10">
                  <c:v>3.9486673247778874E-2</c:v>
                </c:pt>
                <c:pt idx="11">
                  <c:v>3.7986704653371318E-2</c:v>
                </c:pt>
                <c:pt idx="12">
                  <c:v>1.0978956999085113E-2</c:v>
                </c:pt>
                <c:pt idx="13">
                  <c:v>4.4343891402714983E-2</c:v>
                </c:pt>
                <c:pt idx="14">
                  <c:v>4.4194107452339634E-2</c:v>
                </c:pt>
                <c:pt idx="15">
                  <c:v>4.6473029045643106E-2</c:v>
                </c:pt>
                <c:pt idx="16">
                  <c:v>6.1062648691514808E-2</c:v>
                </c:pt>
                <c:pt idx="17">
                  <c:v>3.0642750373692032E-2</c:v>
                </c:pt>
                <c:pt idx="18">
                  <c:v>2.9006526468455401E-2</c:v>
                </c:pt>
                <c:pt idx="19">
                  <c:v>2.7484143763213571E-2</c:v>
                </c:pt>
                <c:pt idx="20">
                  <c:v>2.6748971193415481E-2</c:v>
                </c:pt>
                <c:pt idx="21">
                  <c:v>2.5384101536406224E-2</c:v>
                </c:pt>
                <c:pt idx="22">
                  <c:v>3.3224755700325695E-2</c:v>
                </c:pt>
                <c:pt idx="23">
                  <c:v>1.7023959646910575E-2</c:v>
                </c:pt>
                <c:pt idx="24">
                  <c:v>1.6119032858028483E-2</c:v>
                </c:pt>
                <c:pt idx="25">
                  <c:v>2.6845637583892652E-2</c:v>
                </c:pt>
                <c:pt idx="26">
                  <c:v>3.3868092691622033E-2</c:v>
                </c:pt>
                <c:pt idx="27">
                  <c:v>1.5517241379310279E-2</c:v>
                </c:pt>
                <c:pt idx="28">
                  <c:v>2.3769100169779386E-2</c:v>
                </c:pt>
                <c:pt idx="29">
                  <c:v>1.8794914317302409E-2</c:v>
                </c:pt>
                <c:pt idx="30">
                  <c:v>3.2555615843733045E-2</c:v>
                </c:pt>
                <c:pt idx="31">
                  <c:v>3.415659485023647E-2</c:v>
                </c:pt>
                <c:pt idx="32">
                  <c:v>2.540650406504065E-2</c:v>
                </c:pt>
                <c:pt idx="33">
                  <c:v>4.081268582755198E-2</c:v>
                </c:pt>
                <c:pt idx="34">
                  <c:v>9.1412900645607077E-4</c:v>
                </c:pt>
                <c:pt idx="35">
                  <c:v>2.7213311262058351E-2</c:v>
                </c:pt>
              </c:numCache>
            </c:numRef>
          </c:val>
        </c:ser>
        <c:ser>
          <c:idx val="1"/>
          <c:order val="1"/>
          <c:tx>
            <c:strRef>
              <c:f>'Final Data'!$C$22</c:f>
              <c:strCache>
                <c:ptCount val="1"/>
                <c:pt idx="0">
                  <c:v>Sept-Sept</c:v>
                </c:pt>
              </c:strCache>
            </c:strRef>
          </c:tx>
          <c:spPr>
            <a:ln w="19050"/>
          </c:spPr>
          <c:cat>
            <c:numRef>
              <c:f>'Final Data'!$F$5:$AO$5</c:f>
              <c:numCache>
                <c:formatCode>General</c:formatCode>
                <c:ptCount val="36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</c:numCache>
            </c:numRef>
          </c:cat>
          <c:val>
            <c:numRef>
              <c:f>'Final Data'!$F$22:$AO$22</c:f>
              <c:numCache>
                <c:formatCode>0.00%</c:formatCode>
                <c:ptCount val="36"/>
                <c:pt idx="0">
                  <c:v>0.11946902654867253</c:v>
                </c:pt>
                <c:pt idx="1">
                  <c:v>7.9051383399209488E-2</c:v>
                </c:pt>
                <c:pt idx="2">
                  <c:v>5.4945054945054944E-2</c:v>
                </c:pt>
                <c:pt idx="3">
                  <c:v>6.5972222222222168E-2</c:v>
                </c:pt>
                <c:pt idx="4">
                  <c:v>8.3061889250814355E-2</c:v>
                </c:pt>
                <c:pt idx="5">
                  <c:v>0.1218045112781954</c:v>
                </c:pt>
                <c:pt idx="6">
                  <c:v>0.12600536193029499</c:v>
                </c:pt>
                <c:pt idx="7">
                  <c:v>0.10952380952380955</c:v>
                </c:pt>
                <c:pt idx="8">
                  <c:v>5.042918454935625E-2</c:v>
                </c:pt>
                <c:pt idx="9">
                  <c:v>2.8600612870275762E-2</c:v>
                </c:pt>
                <c:pt idx="10">
                  <c:v>4.2701092353525295E-2</c:v>
                </c:pt>
                <c:pt idx="11">
                  <c:v>3.1428571428571403E-2</c:v>
                </c:pt>
                <c:pt idx="12">
                  <c:v>1.7543859649122862E-2</c:v>
                </c:pt>
                <c:pt idx="13">
                  <c:v>4.3557168784029009E-2</c:v>
                </c:pt>
                <c:pt idx="14">
                  <c:v>4.1739130434782584E-2</c:v>
                </c:pt>
                <c:pt idx="15">
                  <c:v>4.3405676126878158E-2</c:v>
                </c:pt>
                <c:pt idx="16">
                  <c:v>6.1599999999999912E-2</c:v>
                </c:pt>
                <c:pt idx="17">
                  <c:v>3.3911077618688772E-2</c:v>
                </c:pt>
                <c:pt idx="18">
                  <c:v>2.988338192419842E-2</c:v>
                </c:pt>
                <c:pt idx="19">
                  <c:v>2.6893135173389829E-2</c:v>
                </c:pt>
                <c:pt idx="20">
                  <c:v>2.9634734665747838E-2</c:v>
                </c:pt>
                <c:pt idx="21">
                  <c:v>2.5435073627844598E-2</c:v>
                </c:pt>
                <c:pt idx="22">
                  <c:v>3.0026109660574563E-2</c:v>
                </c:pt>
                <c:pt idx="23">
                  <c:v>2.1546261089987181E-2</c:v>
                </c:pt>
                <c:pt idx="24">
                  <c:v>1.4888337468982667E-2</c:v>
                </c:pt>
                <c:pt idx="25">
                  <c:v>2.628361858190716E-2</c:v>
                </c:pt>
                <c:pt idx="26">
                  <c:v>3.454437164979144E-2</c:v>
                </c:pt>
                <c:pt idx="27">
                  <c:v>2.6482440990213144E-2</c:v>
                </c:pt>
                <c:pt idx="28">
                  <c:v>1.5143017386427305E-2</c:v>
                </c:pt>
                <c:pt idx="29">
                  <c:v>2.3204419889502701E-2</c:v>
                </c:pt>
                <c:pt idx="30">
                  <c:v>2.53779697624191E-2</c:v>
                </c:pt>
                <c:pt idx="31">
                  <c:v>4.6866771985255427E-2</c:v>
                </c:pt>
                <c:pt idx="32">
                  <c:v>2.0623742454728339E-2</c:v>
                </c:pt>
                <c:pt idx="33">
                  <c:v>2.7550517496303613E-2</c:v>
                </c:pt>
                <c:pt idx="34">
                  <c:v>4.9369274305721987E-2</c:v>
                </c:pt>
                <c:pt idx="35">
                  <c:v>-1.2862059666427433E-2</c:v>
                </c:pt>
              </c:numCache>
            </c:numRef>
          </c:val>
        </c:ser>
        <c:ser>
          <c:idx val="2"/>
          <c:order val="2"/>
          <c:tx>
            <c:strRef>
              <c:f>'Final Data'!$C$23</c:f>
              <c:strCache>
                <c:ptCount val="1"/>
                <c:pt idx="0">
                  <c:v>Jan/Dec</c:v>
                </c:pt>
              </c:strCache>
            </c:strRef>
          </c:tx>
          <c:cat>
            <c:numRef>
              <c:f>'Final Data'!$F$5:$AO$5</c:f>
              <c:numCache>
                <c:formatCode>General</c:formatCode>
                <c:ptCount val="36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</c:numCache>
            </c:numRef>
          </c:cat>
          <c:val>
            <c:numRef>
              <c:f>'Final Data'!$F$23:$AO$23</c:f>
              <c:numCache>
                <c:formatCode>0.00%</c:formatCode>
                <c:ptCount val="36"/>
                <c:pt idx="0">
                  <c:v>0.11054804804804799</c:v>
                </c:pt>
                <c:pt idx="1">
                  <c:v>9.1431468649653527E-2</c:v>
                </c:pt>
                <c:pt idx="2">
                  <c:v>5.7448126354908674E-2</c:v>
                </c:pt>
                <c:pt idx="3">
                  <c:v>6.5016839947283439E-2</c:v>
                </c:pt>
                <c:pt idx="4">
                  <c:v>7.6309638388560558E-2</c:v>
                </c:pt>
                <c:pt idx="5">
                  <c:v>0.11254471129279513</c:v>
                </c:pt>
                <c:pt idx="6">
                  <c:v>0.13549201974968397</c:v>
                </c:pt>
                <c:pt idx="7">
                  <c:v>0.10334715340277094</c:v>
                </c:pt>
                <c:pt idx="8">
                  <c:v>6.1314270002749555E-2</c:v>
                </c:pt>
                <c:pt idx="9">
                  <c:v>3.2124352331606307E-2</c:v>
                </c:pt>
                <c:pt idx="10">
                  <c:v>4.3005354752342538E-2</c:v>
                </c:pt>
                <c:pt idx="11">
                  <c:v>3.5456441520936847E-2</c:v>
                </c:pt>
                <c:pt idx="12">
                  <c:v>1.8980477223427644E-2</c:v>
                </c:pt>
                <c:pt idx="13">
                  <c:v>3.6645632175169023E-2</c:v>
                </c:pt>
                <c:pt idx="14">
                  <c:v>4.077741107444071E-2</c:v>
                </c:pt>
                <c:pt idx="15">
                  <c:v>4.8270030300894898E-2</c:v>
                </c:pt>
                <c:pt idx="16">
                  <c:v>5.3979564399032086E-2</c:v>
                </c:pt>
                <c:pt idx="17">
                  <c:v>4.2349639645385531E-2</c:v>
                </c:pt>
                <c:pt idx="18">
                  <c:v>3.0288196781496874E-2</c:v>
                </c:pt>
                <c:pt idx="19">
                  <c:v>2.9516569663855248E-2</c:v>
                </c:pt>
                <c:pt idx="20">
                  <c:v>2.6074415921546298E-2</c:v>
                </c:pt>
                <c:pt idx="21">
                  <c:v>2.8054196885365701E-2</c:v>
                </c:pt>
                <c:pt idx="22">
                  <c:v>2.9312041999343397E-2</c:v>
                </c:pt>
                <c:pt idx="23">
                  <c:v>2.3376899373074189E-2</c:v>
                </c:pt>
                <c:pt idx="24">
                  <c:v>1.5522790987436629E-2</c:v>
                </c:pt>
                <c:pt idx="25">
                  <c:v>2.1880271969735673E-2</c:v>
                </c:pt>
                <c:pt idx="26">
                  <c:v>3.3768572714992902E-2</c:v>
                </c:pt>
                <c:pt idx="27">
                  <c:v>2.8261711188540508E-2</c:v>
                </c:pt>
                <c:pt idx="28">
                  <c:v>1.5860316265060424E-2</c:v>
                </c:pt>
                <c:pt idx="29">
                  <c:v>2.2700949733611357E-2</c:v>
                </c:pt>
                <c:pt idx="30">
                  <c:v>2.6772366930917387E-2</c:v>
                </c:pt>
                <c:pt idx="31">
                  <c:v>3.3927468454954694E-2</c:v>
                </c:pt>
                <c:pt idx="32">
                  <c:v>3.2259441007040653E-2</c:v>
                </c:pt>
                <c:pt idx="33">
                  <c:v>2.8526724815013896E-2</c:v>
                </c:pt>
                <c:pt idx="34">
                  <c:v>3.8391002966509748E-2</c:v>
                </c:pt>
                <c:pt idx="35">
                  <c:v>-3.555462662997424E-3</c:v>
                </c:pt>
              </c:numCache>
            </c:numRef>
          </c:val>
        </c:ser>
        <c:ser>
          <c:idx val="3"/>
          <c:order val="3"/>
          <c:tx>
            <c:strRef>
              <c:f>'Final Data'!$C$24</c:f>
              <c:strCache>
                <c:ptCount val="1"/>
                <c:pt idx="0">
                  <c:v>Sept/Aug</c:v>
                </c:pt>
              </c:strCache>
            </c:strRef>
          </c:tx>
          <c:spPr>
            <a:ln w="19050"/>
          </c:spPr>
          <c:cat>
            <c:numRef>
              <c:f>'Final Data'!$F$5:$AO$5</c:f>
              <c:numCache>
                <c:formatCode>General</c:formatCode>
                <c:ptCount val="36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</c:numCache>
            </c:numRef>
          </c:cat>
          <c:val>
            <c:numRef>
              <c:f>'Final Data'!$F$24:$AO$24</c:f>
              <c:numCache>
                <c:formatCode>0.00%</c:formatCode>
                <c:ptCount val="36"/>
                <c:pt idx="0">
                  <c:v>9.6879815100154143E-2</c:v>
                </c:pt>
                <c:pt idx="1">
                  <c:v>0.107287093942054</c:v>
                </c:pt>
                <c:pt idx="2">
                  <c:v>6.4858864573422381E-2</c:v>
                </c:pt>
                <c:pt idx="3">
                  <c:v>6.0312732688012037E-2</c:v>
                </c:pt>
                <c:pt idx="4">
                  <c:v>6.8960674157303267E-2</c:v>
                </c:pt>
                <c:pt idx="5">
                  <c:v>9.9986861122060081E-2</c:v>
                </c:pt>
                <c:pt idx="6">
                  <c:v>0.13557095078834222</c:v>
                </c:pt>
                <c:pt idx="7">
                  <c:v>0.11223309140633216</c:v>
                </c:pt>
                <c:pt idx="8">
                  <c:v>7.8683563457537395E-2</c:v>
                </c:pt>
                <c:pt idx="9">
                  <c:v>3.6910398036121408E-2</c:v>
                </c:pt>
                <c:pt idx="10">
                  <c:v>3.9908683520757472E-2</c:v>
                </c:pt>
                <c:pt idx="11">
                  <c:v>3.7807951866005225E-2</c:v>
                </c:pt>
                <c:pt idx="12">
                  <c:v>2.5697273581949377E-2</c:v>
                </c:pt>
                <c:pt idx="13">
                  <c:v>2.642835319278955E-2</c:v>
                </c:pt>
                <c:pt idx="14">
                  <c:v>4.1375204643548075E-2</c:v>
                </c:pt>
                <c:pt idx="15">
                  <c:v>4.7448906674288839E-2</c:v>
                </c:pt>
                <c:pt idx="16">
                  <c:v>4.8369491062900907E-2</c:v>
                </c:pt>
                <c:pt idx="17">
                  <c:v>5.2775427864905258E-2</c:v>
                </c:pt>
                <c:pt idx="18">
                  <c:v>3.0473482507108744E-2</c:v>
                </c:pt>
                <c:pt idx="19">
                  <c:v>3.0592046068022304E-2</c:v>
                </c:pt>
                <c:pt idx="20">
                  <c:v>2.6017111925964485E-2</c:v>
                </c:pt>
                <c:pt idx="21">
                  <c:v>2.8420694349897965E-2</c:v>
                </c:pt>
                <c:pt idx="22">
                  <c:v>2.7580120249324033E-2</c:v>
                </c:pt>
                <c:pt idx="23">
                  <c:v>2.7376670782113911E-2</c:v>
                </c:pt>
                <c:pt idx="24">
                  <c:v>1.6876534824181149E-2</c:v>
                </c:pt>
                <c:pt idx="25">
                  <c:v>1.8240674134210315E-2</c:v>
                </c:pt>
                <c:pt idx="26">
                  <c:v>3.1084422465559824E-2</c:v>
                </c:pt>
                <c:pt idx="27">
                  <c:v>3.2887975334018466E-2</c:v>
                </c:pt>
                <c:pt idx="28">
                  <c:v>1.5920398009950151E-2</c:v>
                </c:pt>
                <c:pt idx="29">
                  <c:v>2.2806772072198223E-2</c:v>
                </c:pt>
                <c:pt idx="30">
                  <c:v>2.3027815777473832E-2</c:v>
                </c:pt>
                <c:pt idx="31">
                  <c:v>3.1067528415422197E-2</c:v>
                </c:pt>
                <c:pt idx="32">
                  <c:v>3.9036832094069149E-2</c:v>
                </c:pt>
                <c:pt idx="33">
                  <c:v>2.2870813397129097E-2</c:v>
                </c:pt>
                <c:pt idx="34">
                  <c:v>4.2624071068591375E-2</c:v>
                </c:pt>
                <c:pt idx="35">
                  <c:v>1.8601312391251876E-3</c:v>
                </c:pt>
              </c:numCache>
            </c:numRef>
          </c:val>
        </c:ser>
        <c:ser>
          <c:idx val="4"/>
          <c:order val="4"/>
          <c:tx>
            <c:strRef>
              <c:f>'Final Data'!$C$25</c:f>
              <c:strCache>
                <c:ptCount val="1"/>
                <c:pt idx="0">
                  <c:v>June/Aug</c:v>
                </c:pt>
              </c:strCache>
            </c:strRef>
          </c:tx>
          <c:spPr>
            <a:ln w="19050"/>
          </c:spPr>
          <c:cat>
            <c:numRef>
              <c:f>'Final Data'!$F$5:$AO$5</c:f>
              <c:numCache>
                <c:formatCode>General</c:formatCode>
                <c:ptCount val="36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</c:numCache>
            </c:numRef>
          </c:cat>
          <c:val>
            <c:numRef>
              <c:f>'Final Data'!$F$25:$AO$25</c:f>
              <c:numCache>
                <c:formatCode>0.00%</c:formatCode>
                <c:ptCount val="36"/>
                <c:pt idx="0">
                  <c:v>0.11077844311377255</c:v>
                </c:pt>
                <c:pt idx="1">
                  <c:v>9.2318059299191443E-2</c:v>
                </c:pt>
                <c:pt idx="2">
                  <c:v>5.6755089450956121E-2</c:v>
                </c:pt>
                <c:pt idx="3">
                  <c:v>6.7717454757734968E-2</c:v>
                </c:pt>
                <c:pt idx="4">
                  <c:v>7.6544559868780823E-2</c:v>
                </c:pt>
                <c:pt idx="5">
                  <c:v>0.11325545962417453</c:v>
                </c:pt>
                <c:pt idx="6">
                  <c:v>0.13458029197080287</c:v>
                </c:pt>
                <c:pt idx="7">
                  <c:v>0.10373944511459601</c:v>
                </c:pt>
                <c:pt idx="8">
                  <c:v>6.4480874316939801E-2</c:v>
                </c:pt>
                <c:pt idx="9">
                  <c:v>2.5325119780972103E-2</c:v>
                </c:pt>
                <c:pt idx="10">
                  <c:v>4.2389853137516698E-2</c:v>
                </c:pt>
                <c:pt idx="11">
                  <c:v>3.5542747358309208E-2</c:v>
                </c:pt>
                <c:pt idx="12">
                  <c:v>1.6388373531230665E-2</c:v>
                </c:pt>
                <c:pt idx="13">
                  <c:v>3.954974140553718E-2</c:v>
                </c:pt>
                <c:pt idx="14">
                  <c:v>4.0386303775241258E-2</c:v>
                </c:pt>
                <c:pt idx="15">
                  <c:v>4.9507735583685014E-2</c:v>
                </c:pt>
                <c:pt idx="16">
                  <c:v>5.0388635754489285E-2</c:v>
                </c:pt>
                <c:pt idx="17">
                  <c:v>4.3123245725950443E-2</c:v>
                </c:pt>
                <c:pt idx="18">
                  <c:v>3.1311154598825934E-2</c:v>
                </c:pt>
                <c:pt idx="19">
                  <c:v>2.8462998102466795E-2</c:v>
                </c:pt>
                <c:pt idx="20">
                  <c:v>2.7214022140221429E-2</c:v>
                </c:pt>
                <c:pt idx="21">
                  <c:v>2.806466097889531E-2</c:v>
                </c:pt>
                <c:pt idx="22">
                  <c:v>2.8608866564752179E-2</c:v>
                </c:pt>
                <c:pt idx="23">
                  <c:v>2.2505307855626315E-2</c:v>
                </c:pt>
                <c:pt idx="24">
                  <c:v>1.6611295681063242E-2</c:v>
                </c:pt>
                <c:pt idx="25">
                  <c:v>2.1241830065359311E-2</c:v>
                </c:pt>
                <c:pt idx="26">
                  <c:v>3.6000000000000004E-2</c:v>
                </c:pt>
                <c:pt idx="27">
                  <c:v>2.8957528957528959E-2</c:v>
                </c:pt>
                <c:pt idx="28">
                  <c:v>1.4446529080675561E-2</c:v>
                </c:pt>
                <c:pt idx="29">
                  <c:v>2.1268725725910907E-2</c:v>
                </c:pt>
                <c:pt idx="30">
                  <c:v>2.969938428105744E-2</c:v>
                </c:pt>
                <c:pt idx="31">
                  <c:v>3.112908899050287E-2</c:v>
                </c:pt>
                <c:pt idx="32">
                  <c:v>4.0934675081016551E-2</c:v>
                </c:pt>
                <c:pt idx="33">
                  <c:v>2.3378666229723229E-2</c:v>
                </c:pt>
                <c:pt idx="34">
                  <c:v>5.3312049288468139E-2</c:v>
                </c:pt>
                <c:pt idx="35">
                  <c:v>-1.670099488496888E-2</c:v>
                </c:pt>
              </c:numCache>
            </c:numRef>
          </c:val>
        </c:ser>
        <c:marker val="1"/>
        <c:axId val="45019520"/>
        <c:axId val="45021056"/>
      </c:lineChart>
      <c:catAx>
        <c:axId val="45019520"/>
        <c:scaling>
          <c:orientation val="minMax"/>
        </c:scaling>
        <c:axPos val="b"/>
        <c:numFmt formatCode="General" sourceLinked="1"/>
        <c:tickLblPos val="nextTo"/>
        <c:crossAx val="45021056"/>
        <c:crosses val="autoZero"/>
        <c:auto val="1"/>
        <c:lblAlgn val="ctr"/>
        <c:lblOffset val="100"/>
      </c:catAx>
      <c:valAx>
        <c:axId val="45021056"/>
        <c:scaling>
          <c:orientation val="minMax"/>
        </c:scaling>
        <c:axPos val="l"/>
        <c:majorGridlines/>
        <c:numFmt formatCode="0.00%" sourceLinked="1"/>
        <c:tickLblPos val="nextTo"/>
        <c:crossAx val="4501952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8014184397163122E-2"/>
          <c:y val="2.8282828282828285E-2"/>
          <c:w val="0.78250591016548465"/>
          <c:h val="0.93939393939393945"/>
        </c:manualLayout>
      </c:layout>
      <c:lineChart>
        <c:grouping val="standard"/>
        <c:ser>
          <c:idx val="0"/>
          <c:order val="0"/>
          <c:tx>
            <c:strRef>
              <c:f>'Final Data'!$C$21</c:f>
              <c:strCache>
                <c:ptCount val="1"/>
                <c:pt idx="0">
                  <c:v>Dec-Dec</c:v>
                </c:pt>
              </c:strCache>
            </c:strRef>
          </c:tx>
          <c:spPr>
            <a:ln w="19050"/>
          </c:spPr>
          <c:cat>
            <c:numRef>
              <c:f>'Final Data'!$F$5:$AO$5</c:f>
              <c:numCache>
                <c:formatCode>General</c:formatCode>
                <c:ptCount val="36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</c:numCache>
            </c:numRef>
          </c:cat>
          <c:val>
            <c:numRef>
              <c:f>'Final Data'!$F$21:$AO$21</c:f>
              <c:numCache>
                <c:formatCode>0.00%</c:formatCode>
                <c:ptCount val="36"/>
                <c:pt idx="0">
                  <c:v>0.12337662337662328</c:v>
                </c:pt>
                <c:pt idx="1">
                  <c:v>6.9364161849711017E-2</c:v>
                </c:pt>
                <c:pt idx="2">
                  <c:v>4.86486486486487E-2</c:v>
                </c:pt>
                <c:pt idx="3">
                  <c:v>6.7010309278350486E-2</c:v>
                </c:pt>
                <c:pt idx="4">
                  <c:v>9.0177133655394551E-2</c:v>
                </c:pt>
                <c:pt idx="5">
                  <c:v>0.13293943870014771</c:v>
                </c:pt>
                <c:pt idx="6">
                  <c:v>0.12516297262059967</c:v>
                </c:pt>
                <c:pt idx="7">
                  <c:v>8.9223638470451949E-2</c:v>
                </c:pt>
                <c:pt idx="8">
                  <c:v>3.8297872340425469E-2</c:v>
                </c:pt>
                <c:pt idx="9">
                  <c:v>3.7909836065573799E-2</c:v>
                </c:pt>
                <c:pt idx="10">
                  <c:v>3.9486673247778874E-2</c:v>
                </c:pt>
                <c:pt idx="11">
                  <c:v>3.7986704653371318E-2</c:v>
                </c:pt>
                <c:pt idx="12">
                  <c:v>1.0978956999085113E-2</c:v>
                </c:pt>
                <c:pt idx="13">
                  <c:v>4.4343891402714983E-2</c:v>
                </c:pt>
                <c:pt idx="14">
                  <c:v>4.4194107452339634E-2</c:v>
                </c:pt>
                <c:pt idx="15">
                  <c:v>4.6473029045643106E-2</c:v>
                </c:pt>
                <c:pt idx="16">
                  <c:v>6.1062648691514808E-2</c:v>
                </c:pt>
                <c:pt idx="17">
                  <c:v>3.0642750373692032E-2</c:v>
                </c:pt>
                <c:pt idx="18">
                  <c:v>2.9006526468455401E-2</c:v>
                </c:pt>
                <c:pt idx="19">
                  <c:v>2.7484143763213571E-2</c:v>
                </c:pt>
                <c:pt idx="20">
                  <c:v>2.6748971193415481E-2</c:v>
                </c:pt>
                <c:pt idx="21">
                  <c:v>2.5384101536406224E-2</c:v>
                </c:pt>
                <c:pt idx="22">
                  <c:v>3.3224755700325695E-2</c:v>
                </c:pt>
                <c:pt idx="23">
                  <c:v>1.7023959646910575E-2</c:v>
                </c:pt>
                <c:pt idx="24">
                  <c:v>1.6119032858028483E-2</c:v>
                </c:pt>
                <c:pt idx="25">
                  <c:v>2.6845637583892652E-2</c:v>
                </c:pt>
                <c:pt idx="26">
                  <c:v>3.3868092691622033E-2</c:v>
                </c:pt>
                <c:pt idx="27">
                  <c:v>1.5517241379310279E-2</c:v>
                </c:pt>
                <c:pt idx="28">
                  <c:v>2.3769100169779386E-2</c:v>
                </c:pt>
                <c:pt idx="29">
                  <c:v>1.8794914317302409E-2</c:v>
                </c:pt>
                <c:pt idx="30">
                  <c:v>3.2555615843733045E-2</c:v>
                </c:pt>
                <c:pt idx="31">
                  <c:v>3.415659485023647E-2</c:v>
                </c:pt>
                <c:pt idx="32">
                  <c:v>2.540650406504065E-2</c:v>
                </c:pt>
                <c:pt idx="33">
                  <c:v>4.081268582755198E-2</c:v>
                </c:pt>
                <c:pt idx="34">
                  <c:v>9.1412900645607077E-4</c:v>
                </c:pt>
                <c:pt idx="35">
                  <c:v>2.7213311262058351E-2</c:v>
                </c:pt>
              </c:numCache>
            </c:numRef>
          </c:val>
        </c:ser>
        <c:ser>
          <c:idx val="1"/>
          <c:order val="1"/>
          <c:tx>
            <c:strRef>
              <c:f>'Final Data'!$C$22</c:f>
              <c:strCache>
                <c:ptCount val="1"/>
                <c:pt idx="0">
                  <c:v>Sept-Sept</c:v>
                </c:pt>
              </c:strCache>
            </c:strRef>
          </c:tx>
          <c:spPr>
            <a:ln w="19050"/>
          </c:spPr>
          <c:cat>
            <c:numRef>
              <c:f>'Final Data'!$F$5:$AO$5</c:f>
              <c:numCache>
                <c:formatCode>General</c:formatCode>
                <c:ptCount val="36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</c:numCache>
            </c:numRef>
          </c:cat>
          <c:val>
            <c:numRef>
              <c:f>'Final Data'!$F$22:$AO$22</c:f>
              <c:numCache>
                <c:formatCode>0.00%</c:formatCode>
                <c:ptCount val="36"/>
                <c:pt idx="0">
                  <c:v>0.11946902654867253</c:v>
                </c:pt>
                <c:pt idx="1">
                  <c:v>7.9051383399209488E-2</c:v>
                </c:pt>
                <c:pt idx="2">
                  <c:v>5.4945054945054944E-2</c:v>
                </c:pt>
                <c:pt idx="3">
                  <c:v>6.5972222222222168E-2</c:v>
                </c:pt>
                <c:pt idx="4">
                  <c:v>8.3061889250814355E-2</c:v>
                </c:pt>
                <c:pt idx="5">
                  <c:v>0.1218045112781954</c:v>
                </c:pt>
                <c:pt idx="6">
                  <c:v>0.12600536193029499</c:v>
                </c:pt>
                <c:pt idx="7">
                  <c:v>0.10952380952380955</c:v>
                </c:pt>
                <c:pt idx="8">
                  <c:v>5.042918454935625E-2</c:v>
                </c:pt>
                <c:pt idx="9">
                  <c:v>2.8600612870275762E-2</c:v>
                </c:pt>
                <c:pt idx="10">
                  <c:v>4.2701092353525295E-2</c:v>
                </c:pt>
                <c:pt idx="11">
                  <c:v>3.1428571428571403E-2</c:v>
                </c:pt>
                <c:pt idx="12">
                  <c:v>1.7543859649122862E-2</c:v>
                </c:pt>
                <c:pt idx="13">
                  <c:v>4.3557168784029009E-2</c:v>
                </c:pt>
                <c:pt idx="14">
                  <c:v>4.1739130434782584E-2</c:v>
                </c:pt>
                <c:pt idx="15">
                  <c:v>4.3405676126878158E-2</c:v>
                </c:pt>
                <c:pt idx="16">
                  <c:v>6.1599999999999912E-2</c:v>
                </c:pt>
                <c:pt idx="17">
                  <c:v>3.3911077618688772E-2</c:v>
                </c:pt>
                <c:pt idx="18">
                  <c:v>2.988338192419842E-2</c:v>
                </c:pt>
                <c:pt idx="19">
                  <c:v>2.6893135173389829E-2</c:v>
                </c:pt>
                <c:pt idx="20">
                  <c:v>2.9634734665747838E-2</c:v>
                </c:pt>
                <c:pt idx="21">
                  <c:v>2.5435073627844598E-2</c:v>
                </c:pt>
                <c:pt idx="22">
                  <c:v>3.0026109660574563E-2</c:v>
                </c:pt>
                <c:pt idx="23">
                  <c:v>2.1546261089987181E-2</c:v>
                </c:pt>
                <c:pt idx="24">
                  <c:v>1.4888337468982667E-2</c:v>
                </c:pt>
                <c:pt idx="25">
                  <c:v>2.628361858190716E-2</c:v>
                </c:pt>
                <c:pt idx="26">
                  <c:v>3.454437164979144E-2</c:v>
                </c:pt>
                <c:pt idx="27">
                  <c:v>2.6482440990213144E-2</c:v>
                </c:pt>
                <c:pt idx="28">
                  <c:v>1.5143017386427305E-2</c:v>
                </c:pt>
                <c:pt idx="29">
                  <c:v>2.3204419889502701E-2</c:v>
                </c:pt>
                <c:pt idx="30">
                  <c:v>2.53779697624191E-2</c:v>
                </c:pt>
                <c:pt idx="31">
                  <c:v>4.6866771985255427E-2</c:v>
                </c:pt>
                <c:pt idx="32">
                  <c:v>2.0623742454728339E-2</c:v>
                </c:pt>
                <c:pt idx="33">
                  <c:v>2.7550517496303613E-2</c:v>
                </c:pt>
                <c:pt idx="34">
                  <c:v>4.9369274305721987E-2</c:v>
                </c:pt>
                <c:pt idx="35">
                  <c:v>-1.2862059666427433E-2</c:v>
                </c:pt>
              </c:numCache>
            </c:numRef>
          </c:val>
        </c:ser>
        <c:ser>
          <c:idx val="2"/>
          <c:order val="2"/>
          <c:tx>
            <c:strRef>
              <c:f>'Final Data'!$C$23</c:f>
              <c:strCache>
                <c:ptCount val="1"/>
                <c:pt idx="0">
                  <c:v>Jan/Dec</c:v>
                </c:pt>
              </c:strCache>
            </c:strRef>
          </c:tx>
          <c:cat>
            <c:numRef>
              <c:f>'Final Data'!$F$5:$AO$5</c:f>
              <c:numCache>
                <c:formatCode>General</c:formatCode>
                <c:ptCount val="36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</c:numCache>
            </c:numRef>
          </c:cat>
          <c:val>
            <c:numRef>
              <c:f>'Final Data'!$F$23:$AO$23</c:f>
              <c:numCache>
                <c:formatCode>0.00%</c:formatCode>
                <c:ptCount val="36"/>
                <c:pt idx="0">
                  <c:v>0.11054804804804799</c:v>
                </c:pt>
                <c:pt idx="1">
                  <c:v>9.1431468649653527E-2</c:v>
                </c:pt>
                <c:pt idx="2">
                  <c:v>5.7448126354908674E-2</c:v>
                </c:pt>
                <c:pt idx="3">
                  <c:v>6.5016839947283439E-2</c:v>
                </c:pt>
                <c:pt idx="4">
                  <c:v>7.6309638388560558E-2</c:v>
                </c:pt>
                <c:pt idx="5">
                  <c:v>0.11254471129279513</c:v>
                </c:pt>
                <c:pt idx="6">
                  <c:v>0.13549201974968397</c:v>
                </c:pt>
                <c:pt idx="7">
                  <c:v>0.10334715340277094</c:v>
                </c:pt>
                <c:pt idx="8">
                  <c:v>6.1314270002749555E-2</c:v>
                </c:pt>
                <c:pt idx="9">
                  <c:v>3.2124352331606307E-2</c:v>
                </c:pt>
                <c:pt idx="10">
                  <c:v>4.3005354752342538E-2</c:v>
                </c:pt>
                <c:pt idx="11">
                  <c:v>3.5456441520936847E-2</c:v>
                </c:pt>
                <c:pt idx="12">
                  <c:v>1.8980477223427644E-2</c:v>
                </c:pt>
                <c:pt idx="13">
                  <c:v>3.6645632175169023E-2</c:v>
                </c:pt>
                <c:pt idx="14">
                  <c:v>4.077741107444071E-2</c:v>
                </c:pt>
                <c:pt idx="15">
                  <c:v>4.8270030300894898E-2</c:v>
                </c:pt>
                <c:pt idx="16">
                  <c:v>5.3979564399032086E-2</c:v>
                </c:pt>
                <c:pt idx="17">
                  <c:v>4.2349639645385531E-2</c:v>
                </c:pt>
                <c:pt idx="18">
                  <c:v>3.0288196781496874E-2</c:v>
                </c:pt>
                <c:pt idx="19">
                  <c:v>2.9516569663855248E-2</c:v>
                </c:pt>
                <c:pt idx="20">
                  <c:v>2.6074415921546298E-2</c:v>
                </c:pt>
                <c:pt idx="21">
                  <c:v>2.8054196885365701E-2</c:v>
                </c:pt>
                <c:pt idx="22">
                  <c:v>2.9312041999343397E-2</c:v>
                </c:pt>
                <c:pt idx="23">
                  <c:v>2.3376899373074189E-2</c:v>
                </c:pt>
                <c:pt idx="24">
                  <c:v>1.5522790987436629E-2</c:v>
                </c:pt>
                <c:pt idx="25">
                  <c:v>2.1880271969735673E-2</c:v>
                </c:pt>
                <c:pt idx="26">
                  <c:v>3.3768572714992902E-2</c:v>
                </c:pt>
                <c:pt idx="27">
                  <c:v>2.8261711188540508E-2</c:v>
                </c:pt>
                <c:pt idx="28">
                  <c:v>1.5860316265060424E-2</c:v>
                </c:pt>
                <c:pt idx="29">
                  <c:v>2.2700949733611357E-2</c:v>
                </c:pt>
                <c:pt idx="30">
                  <c:v>2.6772366930917387E-2</c:v>
                </c:pt>
                <c:pt idx="31">
                  <c:v>3.3927468454954694E-2</c:v>
                </c:pt>
                <c:pt idx="32">
                  <c:v>3.2259441007040653E-2</c:v>
                </c:pt>
                <c:pt idx="33">
                  <c:v>2.8526724815013896E-2</c:v>
                </c:pt>
                <c:pt idx="34">
                  <c:v>3.8391002966509748E-2</c:v>
                </c:pt>
                <c:pt idx="35">
                  <c:v>-3.555462662997424E-3</c:v>
                </c:pt>
              </c:numCache>
            </c:numRef>
          </c:val>
        </c:ser>
        <c:ser>
          <c:idx val="3"/>
          <c:order val="3"/>
          <c:tx>
            <c:strRef>
              <c:f>'Final Data'!$C$24</c:f>
              <c:strCache>
                <c:ptCount val="1"/>
                <c:pt idx="0">
                  <c:v>Sept/Aug</c:v>
                </c:pt>
              </c:strCache>
            </c:strRef>
          </c:tx>
          <c:spPr>
            <a:ln w="19050"/>
          </c:spPr>
          <c:cat>
            <c:numRef>
              <c:f>'Final Data'!$F$5:$AO$5</c:f>
              <c:numCache>
                <c:formatCode>General</c:formatCode>
                <c:ptCount val="36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</c:numCache>
            </c:numRef>
          </c:cat>
          <c:val>
            <c:numRef>
              <c:f>'Final Data'!$F$24:$AO$24</c:f>
              <c:numCache>
                <c:formatCode>0.00%</c:formatCode>
                <c:ptCount val="36"/>
                <c:pt idx="0">
                  <c:v>9.6879815100154143E-2</c:v>
                </c:pt>
                <c:pt idx="1">
                  <c:v>0.107287093942054</c:v>
                </c:pt>
                <c:pt idx="2">
                  <c:v>6.4858864573422381E-2</c:v>
                </c:pt>
                <c:pt idx="3">
                  <c:v>6.0312732688012037E-2</c:v>
                </c:pt>
                <c:pt idx="4">
                  <c:v>6.8960674157303267E-2</c:v>
                </c:pt>
                <c:pt idx="5">
                  <c:v>9.9986861122060081E-2</c:v>
                </c:pt>
                <c:pt idx="6">
                  <c:v>0.13557095078834222</c:v>
                </c:pt>
                <c:pt idx="7">
                  <c:v>0.11223309140633216</c:v>
                </c:pt>
                <c:pt idx="8">
                  <c:v>7.8683563457537395E-2</c:v>
                </c:pt>
                <c:pt idx="9">
                  <c:v>3.6910398036121408E-2</c:v>
                </c:pt>
                <c:pt idx="10">
                  <c:v>3.9908683520757472E-2</c:v>
                </c:pt>
                <c:pt idx="11">
                  <c:v>3.7807951866005225E-2</c:v>
                </c:pt>
                <c:pt idx="12">
                  <c:v>2.5697273581949377E-2</c:v>
                </c:pt>
                <c:pt idx="13">
                  <c:v>2.642835319278955E-2</c:v>
                </c:pt>
                <c:pt idx="14">
                  <c:v>4.1375204643548075E-2</c:v>
                </c:pt>
                <c:pt idx="15">
                  <c:v>4.7448906674288839E-2</c:v>
                </c:pt>
                <c:pt idx="16">
                  <c:v>4.8369491062900907E-2</c:v>
                </c:pt>
                <c:pt idx="17">
                  <c:v>5.2775427864905258E-2</c:v>
                </c:pt>
                <c:pt idx="18">
                  <c:v>3.0473482507108744E-2</c:v>
                </c:pt>
                <c:pt idx="19">
                  <c:v>3.0592046068022304E-2</c:v>
                </c:pt>
                <c:pt idx="20">
                  <c:v>2.6017111925964485E-2</c:v>
                </c:pt>
                <c:pt idx="21">
                  <c:v>2.8420694349897965E-2</c:v>
                </c:pt>
                <c:pt idx="22">
                  <c:v>2.7580120249324033E-2</c:v>
                </c:pt>
                <c:pt idx="23">
                  <c:v>2.7376670782113911E-2</c:v>
                </c:pt>
                <c:pt idx="24">
                  <c:v>1.6876534824181149E-2</c:v>
                </c:pt>
                <c:pt idx="25">
                  <c:v>1.8240674134210315E-2</c:v>
                </c:pt>
                <c:pt idx="26">
                  <c:v>3.1084422465559824E-2</c:v>
                </c:pt>
                <c:pt idx="27">
                  <c:v>3.2887975334018466E-2</c:v>
                </c:pt>
                <c:pt idx="28">
                  <c:v>1.5920398009950151E-2</c:v>
                </c:pt>
                <c:pt idx="29">
                  <c:v>2.2806772072198223E-2</c:v>
                </c:pt>
                <c:pt idx="30">
                  <c:v>2.3027815777473832E-2</c:v>
                </c:pt>
                <c:pt idx="31">
                  <c:v>3.1067528415422197E-2</c:v>
                </c:pt>
                <c:pt idx="32">
                  <c:v>3.9036832094069149E-2</c:v>
                </c:pt>
                <c:pt idx="33">
                  <c:v>2.2870813397129097E-2</c:v>
                </c:pt>
                <c:pt idx="34">
                  <c:v>4.2624071068591375E-2</c:v>
                </c:pt>
                <c:pt idx="35">
                  <c:v>1.8601312391251876E-3</c:v>
                </c:pt>
              </c:numCache>
            </c:numRef>
          </c:val>
        </c:ser>
        <c:ser>
          <c:idx val="4"/>
          <c:order val="4"/>
          <c:tx>
            <c:strRef>
              <c:f>'Final Data'!$C$25</c:f>
              <c:strCache>
                <c:ptCount val="1"/>
                <c:pt idx="0">
                  <c:v>June/Aug</c:v>
                </c:pt>
              </c:strCache>
            </c:strRef>
          </c:tx>
          <c:spPr>
            <a:ln w="19050"/>
          </c:spPr>
          <c:cat>
            <c:numRef>
              <c:f>'Final Data'!$F$5:$AO$5</c:f>
              <c:numCache>
                <c:formatCode>General</c:formatCode>
                <c:ptCount val="36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</c:numCache>
            </c:numRef>
          </c:cat>
          <c:val>
            <c:numRef>
              <c:f>'Final Data'!$F$25:$AO$25</c:f>
              <c:numCache>
                <c:formatCode>0.00%</c:formatCode>
                <c:ptCount val="36"/>
                <c:pt idx="0">
                  <c:v>0.11077844311377255</c:v>
                </c:pt>
                <c:pt idx="1">
                  <c:v>9.2318059299191443E-2</c:v>
                </c:pt>
                <c:pt idx="2">
                  <c:v>5.6755089450956121E-2</c:v>
                </c:pt>
                <c:pt idx="3">
                  <c:v>6.7717454757734968E-2</c:v>
                </c:pt>
                <c:pt idx="4">
                  <c:v>7.6544559868780823E-2</c:v>
                </c:pt>
                <c:pt idx="5">
                  <c:v>0.11325545962417453</c:v>
                </c:pt>
                <c:pt idx="6">
                  <c:v>0.13458029197080287</c:v>
                </c:pt>
                <c:pt idx="7">
                  <c:v>0.10373944511459601</c:v>
                </c:pt>
                <c:pt idx="8">
                  <c:v>6.4480874316939801E-2</c:v>
                </c:pt>
                <c:pt idx="9">
                  <c:v>2.5325119780972103E-2</c:v>
                </c:pt>
                <c:pt idx="10">
                  <c:v>4.2389853137516698E-2</c:v>
                </c:pt>
                <c:pt idx="11">
                  <c:v>3.5542747358309208E-2</c:v>
                </c:pt>
                <c:pt idx="12">
                  <c:v>1.6388373531230665E-2</c:v>
                </c:pt>
                <c:pt idx="13">
                  <c:v>3.954974140553718E-2</c:v>
                </c:pt>
                <c:pt idx="14">
                  <c:v>4.0386303775241258E-2</c:v>
                </c:pt>
                <c:pt idx="15">
                  <c:v>4.9507735583685014E-2</c:v>
                </c:pt>
                <c:pt idx="16">
                  <c:v>5.0388635754489285E-2</c:v>
                </c:pt>
                <c:pt idx="17">
                  <c:v>4.3123245725950443E-2</c:v>
                </c:pt>
                <c:pt idx="18">
                  <c:v>3.1311154598825934E-2</c:v>
                </c:pt>
                <c:pt idx="19">
                  <c:v>2.8462998102466795E-2</c:v>
                </c:pt>
                <c:pt idx="20">
                  <c:v>2.7214022140221429E-2</c:v>
                </c:pt>
                <c:pt idx="21">
                  <c:v>2.806466097889531E-2</c:v>
                </c:pt>
                <c:pt idx="22">
                  <c:v>2.8608866564752179E-2</c:v>
                </c:pt>
                <c:pt idx="23">
                  <c:v>2.2505307855626315E-2</c:v>
                </c:pt>
                <c:pt idx="24">
                  <c:v>1.6611295681063242E-2</c:v>
                </c:pt>
                <c:pt idx="25">
                  <c:v>2.1241830065359311E-2</c:v>
                </c:pt>
                <c:pt idx="26">
                  <c:v>3.6000000000000004E-2</c:v>
                </c:pt>
                <c:pt idx="27">
                  <c:v>2.8957528957528959E-2</c:v>
                </c:pt>
                <c:pt idx="28">
                  <c:v>1.4446529080675561E-2</c:v>
                </c:pt>
                <c:pt idx="29">
                  <c:v>2.1268725725910907E-2</c:v>
                </c:pt>
                <c:pt idx="30">
                  <c:v>2.969938428105744E-2</c:v>
                </c:pt>
                <c:pt idx="31">
                  <c:v>3.112908899050287E-2</c:v>
                </c:pt>
                <c:pt idx="32">
                  <c:v>4.0934675081016551E-2</c:v>
                </c:pt>
                <c:pt idx="33">
                  <c:v>2.3378666229723229E-2</c:v>
                </c:pt>
                <c:pt idx="34">
                  <c:v>5.3312049288468139E-2</c:v>
                </c:pt>
                <c:pt idx="35">
                  <c:v>-1.670099488496888E-2</c:v>
                </c:pt>
              </c:numCache>
            </c:numRef>
          </c:val>
        </c:ser>
        <c:marker val="1"/>
        <c:axId val="69682688"/>
        <c:axId val="69684224"/>
      </c:lineChart>
      <c:catAx>
        <c:axId val="69682688"/>
        <c:scaling>
          <c:orientation val="minMax"/>
        </c:scaling>
        <c:axPos val="b"/>
        <c:numFmt formatCode="General" sourceLinked="1"/>
        <c:tickLblPos val="nextTo"/>
        <c:crossAx val="69684224"/>
        <c:crosses val="autoZero"/>
        <c:auto val="1"/>
        <c:lblAlgn val="ctr"/>
        <c:lblOffset val="100"/>
      </c:catAx>
      <c:valAx>
        <c:axId val="69684224"/>
        <c:scaling>
          <c:orientation val="minMax"/>
        </c:scaling>
        <c:axPos val="l"/>
        <c:majorGridlines/>
        <c:numFmt formatCode="0.00%" sourceLinked="1"/>
        <c:tickLblPos val="nextTo"/>
        <c:crossAx val="6968268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CPI, 2008 &amp;'09, with projection</a:t>
            </a:r>
          </a:p>
        </c:rich>
      </c:tx>
      <c:layout>
        <c:manualLayout>
          <c:xMode val="edge"/>
          <c:yMode val="edge"/>
          <c:x val="0.27902676399026777"/>
          <c:y val="3.529404714821605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599288607664387"/>
          <c:y val="0.20294146791915774"/>
          <c:w val="0.62172398343132518"/>
          <c:h val="0.56764787403474581"/>
        </c:manualLayout>
      </c:layout>
      <c:lineChart>
        <c:grouping val="standard"/>
        <c:ser>
          <c:idx val="0"/>
          <c:order val="0"/>
          <c:tx>
            <c:v>2008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Base!$H$18:$H$29</c:f>
              <c:numCache>
                <c:formatCode>General</c:formatCode>
                <c:ptCount val="12"/>
                <c:pt idx="0" formatCode="0.000">
                  <c:v>211.08</c:v>
                </c:pt>
                <c:pt idx="1">
                  <c:v>211.69300000000001</c:v>
                </c:pt>
                <c:pt idx="2">
                  <c:v>213.52799999999999</c:v>
                </c:pt>
                <c:pt idx="3">
                  <c:v>214.82300000000001</c:v>
                </c:pt>
                <c:pt idx="4">
                  <c:v>216.63200000000001</c:v>
                </c:pt>
                <c:pt idx="5">
                  <c:v>218.815</c:v>
                </c:pt>
                <c:pt idx="6">
                  <c:v>219.964</c:v>
                </c:pt>
                <c:pt idx="7">
                  <c:v>219.08600000000001</c:v>
                </c:pt>
                <c:pt idx="8" formatCode="0.000">
                  <c:v>218.78299999999999</c:v>
                </c:pt>
                <c:pt idx="9" formatCode="0.000">
                  <c:v>216.57300000000001</c:v>
                </c:pt>
                <c:pt idx="10" formatCode="0.000">
                  <c:v>212.42500000000001</c:v>
                </c:pt>
                <c:pt idx="11" formatCode="0.000">
                  <c:v>210.22800000000001</c:v>
                </c:pt>
              </c:numCache>
            </c:numRef>
          </c:val>
        </c:ser>
        <c:ser>
          <c:idx val="1"/>
          <c:order val="1"/>
          <c:tx>
            <c:v>2009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9BBB59">
                  <a:alpha val="16000"/>
                </a:srgb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Base!$I$18:$I$28</c:f>
              <c:numCache>
                <c:formatCode>0.000</c:formatCode>
                <c:ptCount val="11"/>
                <c:pt idx="0">
                  <c:v>211.143</c:v>
                </c:pt>
                <c:pt idx="1">
                  <c:v>212.19300000000001</c:v>
                </c:pt>
                <c:pt idx="2">
                  <c:v>212.709</c:v>
                </c:pt>
                <c:pt idx="3">
                  <c:v>213.24</c:v>
                </c:pt>
                <c:pt idx="4">
                  <c:v>213.85599999999999</c:v>
                </c:pt>
                <c:pt idx="5">
                  <c:v>215.69300000000001</c:v>
                </c:pt>
                <c:pt idx="6">
                  <c:v>215.351</c:v>
                </c:pt>
                <c:pt idx="7">
                  <c:v>215.834</c:v>
                </c:pt>
                <c:pt idx="8">
                  <c:v>215.96899999999999</c:v>
                </c:pt>
                <c:pt idx="9">
                  <c:v>216.17699999999999</c:v>
                </c:pt>
                <c:pt idx="10">
                  <c:v>216.33</c:v>
                </c:pt>
              </c:numCache>
            </c:numRef>
          </c:val>
        </c:ser>
        <c:ser>
          <c:idx val="2"/>
          <c:order val="2"/>
          <c:tx>
            <c:strRef>
              <c:f>Base!$L$51</c:f>
              <c:strCache>
                <c:ptCount val="1"/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val>
            <c:numRef>
              <c:f>Base!$L$42:$L$53</c:f>
              <c:numCache>
                <c:formatCode>General</c:formatCode>
                <c:ptCount val="12"/>
                <c:pt idx="10" formatCode="0.000">
                  <c:v>216.33</c:v>
                </c:pt>
                <c:pt idx="11" formatCode="0.000">
                  <c:v>217.5904909090909</c:v>
                </c:pt>
              </c:numCache>
            </c:numRef>
          </c:val>
        </c:ser>
        <c:marker val="1"/>
        <c:axId val="70080384"/>
        <c:axId val="70099328"/>
      </c:lineChart>
      <c:catAx>
        <c:axId val="70080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7191095273674732"/>
              <c:y val="0.8735308428912139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099328"/>
        <c:crosses val="autoZero"/>
        <c:auto val="1"/>
        <c:lblAlgn val="ctr"/>
        <c:lblOffset val="100"/>
        <c:tickLblSkip val="1"/>
        <c:tickMarkSkip val="1"/>
      </c:catAx>
      <c:valAx>
        <c:axId val="70099328"/>
        <c:scaling>
          <c:orientation val="minMax"/>
          <c:min val="20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CPI</a:t>
                </a:r>
              </a:p>
            </c:rich>
          </c:tx>
          <c:layout>
            <c:manualLayout>
              <c:xMode val="edge"/>
              <c:yMode val="edge"/>
              <c:x val="2.9962488265609134E-2"/>
              <c:y val="0.44411821809944996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080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014598540145985"/>
          <c:y val="0.92922374429223731"/>
          <c:w val="0.3576642335766424"/>
          <c:h val="5.022831050228315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87</xdr:row>
      <xdr:rowOff>0</xdr:rowOff>
    </xdr:from>
    <xdr:to>
      <xdr:col>12</xdr:col>
      <xdr:colOff>485775</xdr:colOff>
      <xdr:row>116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43</xdr:row>
      <xdr:rowOff>9525</xdr:rowOff>
    </xdr:from>
    <xdr:to>
      <xdr:col>20</xdr:col>
      <xdr:colOff>428625</xdr:colOff>
      <xdr:row>72</xdr:row>
      <xdr:rowOff>19050</xdr:rowOff>
    </xdr:to>
    <xdr:graphicFrame macro="">
      <xdr:nvGraphicFramePr>
        <xdr:cNvPr id="307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41</xdr:row>
      <xdr:rowOff>47625</xdr:rowOff>
    </xdr:from>
    <xdr:to>
      <xdr:col>9</xdr:col>
      <xdr:colOff>657225</xdr:colOff>
      <xdr:row>67</xdr:row>
      <xdr:rowOff>9525</xdr:rowOff>
    </xdr:to>
    <xdr:graphicFrame macro="">
      <xdr:nvGraphicFramePr>
        <xdr:cNvPr id="10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8"/>
  <sheetViews>
    <sheetView tabSelected="1" workbookViewId="0">
      <selection activeCell="E14" sqref="E14"/>
    </sheetView>
  </sheetViews>
  <sheetFormatPr defaultRowHeight="12.75"/>
  <cols>
    <col min="1" max="1" width="13" customWidth="1"/>
  </cols>
  <sheetData>
    <row r="1" spans="1:10">
      <c r="A1" s="92" t="s">
        <v>552</v>
      </c>
    </row>
    <row r="3" spans="1:10">
      <c r="A3" s="91" t="s">
        <v>566</v>
      </c>
    </row>
    <row r="4" spans="1:10">
      <c r="A4" s="22" t="s">
        <v>553</v>
      </c>
    </row>
    <row r="5" spans="1:10">
      <c r="A5" s="22" t="s">
        <v>554</v>
      </c>
    </row>
    <row r="6" spans="1:10">
      <c r="A6" s="22" t="s">
        <v>555</v>
      </c>
    </row>
    <row r="7" spans="1:10">
      <c r="A7" s="22" t="s">
        <v>556</v>
      </c>
    </row>
    <row r="8" spans="1:10">
      <c r="A8" s="22" t="s">
        <v>557</v>
      </c>
    </row>
    <row r="10" spans="1:10">
      <c r="A10" s="91" t="s">
        <v>558</v>
      </c>
    </row>
    <row r="11" spans="1:10">
      <c r="A11" s="22" t="s">
        <v>559</v>
      </c>
    </row>
    <row r="12" spans="1:10">
      <c r="A12" s="22" t="s">
        <v>569</v>
      </c>
    </row>
    <row r="13" spans="1:10">
      <c r="A13" s="22" t="s">
        <v>568</v>
      </c>
    </row>
    <row r="15" spans="1:10">
      <c r="A15" s="92" t="s">
        <v>539</v>
      </c>
      <c r="B15" s="70">
        <v>1974</v>
      </c>
      <c r="C15" s="70">
        <v>1975</v>
      </c>
      <c r="D15" s="70">
        <v>1976</v>
      </c>
      <c r="E15" s="70">
        <v>1977</v>
      </c>
      <c r="F15" s="70">
        <v>1978</v>
      </c>
      <c r="G15" s="70">
        <v>1979</v>
      </c>
      <c r="H15" s="70">
        <v>1980</v>
      </c>
      <c r="I15" s="70">
        <v>1981</v>
      </c>
      <c r="J15" s="70">
        <v>1982</v>
      </c>
    </row>
    <row r="16" spans="1:10">
      <c r="A16" t="s">
        <v>550</v>
      </c>
      <c r="B16" s="93">
        <v>0.12337662337662328</v>
      </c>
      <c r="C16" s="93">
        <v>6.9364161849711017E-2</v>
      </c>
      <c r="D16" s="93">
        <v>4.86486486486487E-2</v>
      </c>
      <c r="E16" s="93">
        <v>6.7010309278350486E-2</v>
      </c>
      <c r="F16" s="93">
        <v>9.0177133655394551E-2</v>
      </c>
      <c r="G16" s="93">
        <v>0.13293943870014771</v>
      </c>
      <c r="H16" s="93">
        <v>0.12516297262059967</v>
      </c>
      <c r="I16" s="93">
        <v>8.9223638470451949E-2</v>
      </c>
      <c r="J16" s="93">
        <v>3.8297872340425469E-2</v>
      </c>
    </row>
    <row r="17" spans="1:10">
      <c r="A17" t="s">
        <v>551</v>
      </c>
      <c r="B17" s="93">
        <v>0.11946902654867253</v>
      </c>
      <c r="C17" s="93">
        <v>7.9051383399209488E-2</v>
      </c>
      <c r="D17" s="93">
        <v>5.4945054945054944E-2</v>
      </c>
      <c r="E17" s="93">
        <v>6.5972222222222168E-2</v>
      </c>
      <c r="F17" s="93">
        <v>8.3061889250814355E-2</v>
      </c>
      <c r="G17" s="93">
        <v>0.1218045112781954</v>
      </c>
      <c r="H17" s="93">
        <v>0.12600536193029499</v>
      </c>
      <c r="I17" s="93">
        <v>0.10952380952380955</v>
      </c>
      <c r="J17" s="93">
        <v>5.042918454935625E-2</v>
      </c>
    </row>
    <row r="18" spans="1:10">
      <c r="A18" t="s">
        <v>542</v>
      </c>
      <c r="B18" s="93">
        <v>0.11054804804804799</v>
      </c>
      <c r="C18" s="93">
        <v>9.1431468649653527E-2</v>
      </c>
      <c r="D18" s="93">
        <v>5.7448126354908674E-2</v>
      </c>
      <c r="E18" s="93">
        <v>6.5016839947283439E-2</v>
      </c>
      <c r="F18" s="93">
        <v>7.6309638388560558E-2</v>
      </c>
      <c r="G18" s="93">
        <v>0.11254471129279513</v>
      </c>
      <c r="H18" s="93">
        <v>0.13549201974968397</v>
      </c>
      <c r="I18" s="93">
        <v>0.10334715340277094</v>
      </c>
      <c r="J18" s="93">
        <v>6.1314270002749555E-2</v>
      </c>
    </row>
    <row r="19" spans="1:10">
      <c r="A19" t="s">
        <v>543</v>
      </c>
      <c r="B19" s="93">
        <v>9.6879815100154143E-2</v>
      </c>
      <c r="C19" s="93">
        <v>0.107287093942054</v>
      </c>
      <c r="D19" s="93">
        <v>6.4858864573422381E-2</v>
      </c>
      <c r="E19" s="93">
        <v>6.0312732688012037E-2</v>
      </c>
      <c r="F19" s="93">
        <v>6.8960674157303267E-2</v>
      </c>
      <c r="G19" s="93">
        <v>9.9986861122060081E-2</v>
      </c>
      <c r="H19" s="93">
        <v>0.13557095078834222</v>
      </c>
      <c r="I19" s="93">
        <v>0.11223309140633216</v>
      </c>
      <c r="J19" s="93">
        <v>7.8683563457537395E-2</v>
      </c>
    </row>
    <row r="20" spans="1:10">
      <c r="A20" t="s">
        <v>549</v>
      </c>
      <c r="B20" s="93">
        <v>0.11077844311377255</v>
      </c>
      <c r="C20" s="93">
        <v>9.2318059299191443E-2</v>
      </c>
      <c r="D20" s="93">
        <v>5.6755089450956121E-2</v>
      </c>
      <c r="E20" s="93">
        <v>6.7717454757734968E-2</v>
      </c>
      <c r="F20" s="93">
        <v>7.6544559868780823E-2</v>
      </c>
      <c r="G20" s="93">
        <v>0.11325545962417453</v>
      </c>
      <c r="H20" s="93">
        <v>0.13458029197080287</v>
      </c>
      <c r="I20" s="93">
        <v>0.10373944511459601</v>
      </c>
      <c r="J20" s="93">
        <v>6.4480874316939801E-2</v>
      </c>
    </row>
    <row r="22" spans="1:10">
      <c r="A22" s="92" t="s">
        <v>539</v>
      </c>
      <c r="B22" s="70">
        <v>1983</v>
      </c>
      <c r="C22" s="70">
        <v>1984</v>
      </c>
      <c r="D22" s="70">
        <v>1985</v>
      </c>
      <c r="E22" s="70">
        <v>1986</v>
      </c>
      <c r="F22" s="70">
        <v>1987</v>
      </c>
      <c r="G22" s="70">
        <v>1988</v>
      </c>
      <c r="H22" s="70">
        <v>1989</v>
      </c>
      <c r="I22" s="70">
        <v>1990</v>
      </c>
      <c r="J22" s="70">
        <v>1991</v>
      </c>
    </row>
    <row r="23" spans="1:10">
      <c r="A23" t="s">
        <v>550</v>
      </c>
      <c r="B23" s="93">
        <v>3.7909836065573799E-2</v>
      </c>
      <c r="C23" s="93">
        <v>3.9486673247778874E-2</v>
      </c>
      <c r="D23" s="93">
        <v>3.7986704653371318E-2</v>
      </c>
      <c r="E23" s="93">
        <v>1.0978956999085113E-2</v>
      </c>
      <c r="F23" s="93">
        <v>4.4343891402714983E-2</v>
      </c>
      <c r="G23" s="93">
        <v>4.4194107452339634E-2</v>
      </c>
      <c r="H23" s="93">
        <v>4.6473029045643106E-2</v>
      </c>
      <c r="I23" s="93">
        <v>6.1062648691514808E-2</v>
      </c>
      <c r="J23" s="93">
        <v>3.0642750373692032E-2</v>
      </c>
    </row>
    <row r="24" spans="1:10">
      <c r="A24" t="s">
        <v>551</v>
      </c>
      <c r="B24" s="93">
        <v>2.8600612870275762E-2</v>
      </c>
      <c r="C24" s="93">
        <v>4.2701092353525295E-2</v>
      </c>
      <c r="D24" s="93">
        <v>3.1428571428571403E-2</v>
      </c>
      <c r="E24" s="93">
        <v>1.7543859649122862E-2</v>
      </c>
      <c r="F24" s="93">
        <v>4.3557168784029009E-2</v>
      </c>
      <c r="G24" s="93">
        <v>4.1739130434782584E-2</v>
      </c>
      <c r="H24" s="93">
        <v>4.3405676126878158E-2</v>
      </c>
      <c r="I24" s="93">
        <v>6.1599999999999912E-2</v>
      </c>
      <c r="J24" s="93">
        <v>3.3911077618688772E-2</v>
      </c>
    </row>
    <row r="25" spans="1:10">
      <c r="A25" t="s">
        <v>542</v>
      </c>
      <c r="B25" s="93">
        <v>3.2124352331606307E-2</v>
      </c>
      <c r="C25" s="93">
        <v>4.3005354752342538E-2</v>
      </c>
      <c r="D25" s="93">
        <v>3.5456441520936847E-2</v>
      </c>
      <c r="E25" s="93">
        <v>1.8980477223427644E-2</v>
      </c>
      <c r="F25" s="93">
        <v>3.6645632175169023E-2</v>
      </c>
      <c r="G25" s="93">
        <v>4.077741107444071E-2</v>
      </c>
      <c r="H25" s="93">
        <v>4.8270030300894898E-2</v>
      </c>
      <c r="I25" s="93">
        <v>5.3979564399032086E-2</v>
      </c>
      <c r="J25" s="93">
        <v>4.2349639645385531E-2</v>
      </c>
    </row>
    <row r="26" spans="1:10">
      <c r="A26" t="s">
        <v>543</v>
      </c>
      <c r="B26" s="93">
        <v>3.6910398036121408E-2</v>
      </c>
      <c r="C26" s="93">
        <v>3.9908683520757472E-2</v>
      </c>
      <c r="D26" s="93">
        <v>3.7807951866005225E-2</v>
      </c>
      <c r="E26" s="93">
        <v>2.5697273581949377E-2</v>
      </c>
      <c r="F26" s="93">
        <v>2.642835319278955E-2</v>
      </c>
      <c r="G26" s="93">
        <v>4.1375204643548075E-2</v>
      </c>
      <c r="H26" s="93">
        <v>4.7448906674288839E-2</v>
      </c>
      <c r="I26" s="93">
        <v>4.8369491062900907E-2</v>
      </c>
      <c r="J26" s="93">
        <v>5.2775427864905258E-2</v>
      </c>
    </row>
    <row r="27" spans="1:10">
      <c r="A27" t="s">
        <v>549</v>
      </c>
      <c r="B27" s="93">
        <v>2.5325119780972103E-2</v>
      </c>
      <c r="C27" s="93">
        <v>4.2389853137516698E-2</v>
      </c>
      <c r="D27" s="93">
        <v>3.5542747358309208E-2</v>
      </c>
      <c r="E27" s="93">
        <v>1.6388373531230665E-2</v>
      </c>
      <c r="F27" s="93">
        <v>3.954974140553718E-2</v>
      </c>
      <c r="G27" s="93">
        <v>4.0386303775241258E-2</v>
      </c>
      <c r="H27" s="93">
        <v>4.9507735583685014E-2</v>
      </c>
      <c r="I27" s="93">
        <v>5.0388635754489285E-2</v>
      </c>
      <c r="J27" s="93">
        <v>4.3123245725950443E-2</v>
      </c>
    </row>
    <row r="29" spans="1:10">
      <c r="A29" s="92" t="s">
        <v>539</v>
      </c>
      <c r="B29" s="70">
        <v>1992</v>
      </c>
      <c r="C29" s="70">
        <v>1993</v>
      </c>
      <c r="D29" s="70">
        <v>1994</v>
      </c>
      <c r="E29" s="70">
        <v>1995</v>
      </c>
      <c r="F29" s="70">
        <v>1996</v>
      </c>
      <c r="G29" s="70">
        <v>1997</v>
      </c>
      <c r="H29" s="70">
        <v>1998</v>
      </c>
      <c r="I29" s="70">
        <v>1999</v>
      </c>
      <c r="J29" s="70">
        <v>2000</v>
      </c>
    </row>
    <row r="30" spans="1:10">
      <c r="A30" t="s">
        <v>550</v>
      </c>
      <c r="B30" s="93">
        <v>2.9006526468455401E-2</v>
      </c>
      <c r="C30" s="93">
        <v>2.7484143763213571E-2</v>
      </c>
      <c r="D30" s="93">
        <v>2.6748971193415481E-2</v>
      </c>
      <c r="E30" s="93">
        <v>2.5384101536406224E-2</v>
      </c>
      <c r="F30" s="93">
        <v>3.3224755700325695E-2</v>
      </c>
      <c r="G30" s="93">
        <v>1.7023959646910575E-2</v>
      </c>
      <c r="H30" s="93">
        <v>1.6119032858028483E-2</v>
      </c>
      <c r="I30" s="93">
        <v>2.6845637583892652E-2</v>
      </c>
      <c r="J30" s="93">
        <v>3.3868092691622033E-2</v>
      </c>
    </row>
    <row r="31" spans="1:10">
      <c r="A31" t="s">
        <v>551</v>
      </c>
      <c r="B31" s="93">
        <v>2.988338192419842E-2</v>
      </c>
      <c r="C31" s="93">
        <v>2.6893135173389829E-2</v>
      </c>
      <c r="D31" s="93">
        <v>2.9634734665747838E-2</v>
      </c>
      <c r="E31" s="93">
        <v>2.5435073627844598E-2</v>
      </c>
      <c r="F31" s="93">
        <v>3.0026109660574563E-2</v>
      </c>
      <c r="G31" s="93">
        <v>2.1546261089987181E-2</v>
      </c>
      <c r="H31" s="93">
        <v>1.4888337468982667E-2</v>
      </c>
      <c r="I31" s="93">
        <v>2.628361858190716E-2</v>
      </c>
      <c r="J31" s="93">
        <v>3.454437164979144E-2</v>
      </c>
    </row>
    <row r="32" spans="1:10">
      <c r="A32" t="s">
        <v>542</v>
      </c>
      <c r="B32" s="93">
        <v>3.0288196781496874E-2</v>
      </c>
      <c r="C32" s="93">
        <v>2.9516569663855248E-2</v>
      </c>
      <c r="D32" s="93">
        <v>2.6074415921546298E-2</v>
      </c>
      <c r="E32" s="93">
        <v>2.8054196885365701E-2</v>
      </c>
      <c r="F32" s="93">
        <v>2.9312041999343397E-2</v>
      </c>
      <c r="G32" s="93">
        <v>2.3376899373074189E-2</v>
      </c>
      <c r="H32" s="93">
        <v>1.5522790987436629E-2</v>
      </c>
      <c r="I32" s="93">
        <v>2.1880271969735673E-2</v>
      </c>
      <c r="J32" s="93">
        <v>3.3768572714992902E-2</v>
      </c>
    </row>
    <row r="33" spans="1:10">
      <c r="A33" t="s">
        <v>543</v>
      </c>
      <c r="B33" s="93">
        <v>3.0473482507108744E-2</v>
      </c>
      <c r="C33" s="93">
        <v>3.0592046068022304E-2</v>
      </c>
      <c r="D33" s="93">
        <v>2.6017111925964485E-2</v>
      </c>
      <c r="E33" s="93">
        <v>2.8420694349897965E-2</v>
      </c>
      <c r="F33" s="93">
        <v>2.7580120249324033E-2</v>
      </c>
      <c r="G33" s="93">
        <v>2.7376670782113911E-2</v>
      </c>
      <c r="H33" s="93">
        <v>1.6876534824181149E-2</v>
      </c>
      <c r="I33" s="93">
        <v>1.8240674134210315E-2</v>
      </c>
      <c r="J33" s="93">
        <v>3.1084422465559824E-2</v>
      </c>
    </row>
    <row r="34" spans="1:10">
      <c r="A34" t="s">
        <v>549</v>
      </c>
      <c r="B34" s="93">
        <v>3.1311154598825934E-2</v>
      </c>
      <c r="C34" s="93">
        <v>2.8462998102466795E-2</v>
      </c>
      <c r="D34" s="93">
        <v>2.7214022140221429E-2</v>
      </c>
      <c r="E34" s="93">
        <v>2.806466097889531E-2</v>
      </c>
      <c r="F34" s="93">
        <v>2.8608866564752179E-2</v>
      </c>
      <c r="G34" s="93">
        <v>2.2505307855626315E-2</v>
      </c>
      <c r="H34" s="93">
        <v>1.6611295681063242E-2</v>
      </c>
      <c r="I34" s="93">
        <v>2.1241830065359311E-2</v>
      </c>
      <c r="J34" s="93">
        <v>3.6000000000000004E-2</v>
      </c>
    </row>
    <row r="36" spans="1:10">
      <c r="A36" s="92" t="s">
        <v>539</v>
      </c>
      <c r="B36" s="70">
        <v>2001</v>
      </c>
      <c r="C36" s="70">
        <v>2002</v>
      </c>
      <c r="D36" s="70">
        <v>2003</v>
      </c>
      <c r="E36" s="70">
        <v>2004</v>
      </c>
      <c r="F36" s="70">
        <v>2005</v>
      </c>
      <c r="G36" s="70">
        <v>2006</v>
      </c>
      <c r="H36" s="70">
        <v>2007</v>
      </c>
      <c r="I36" s="70">
        <v>2008</v>
      </c>
      <c r="J36" s="70">
        <v>2009</v>
      </c>
    </row>
    <row r="37" spans="1:10">
      <c r="A37" t="s">
        <v>550</v>
      </c>
      <c r="B37" s="93">
        <v>1.5517241379310279E-2</v>
      </c>
      <c r="C37" s="93">
        <v>2.3769100169779386E-2</v>
      </c>
      <c r="D37" s="93">
        <v>1.8794914317302409E-2</v>
      </c>
      <c r="E37" s="93">
        <v>3.2555615843733045E-2</v>
      </c>
      <c r="F37" s="93">
        <v>3.415659485023647E-2</v>
      </c>
      <c r="G37" s="93">
        <v>2.540650406504065E-2</v>
      </c>
      <c r="H37" s="93">
        <v>4.081268582755198E-2</v>
      </c>
      <c r="I37" s="93">
        <v>9.1412900645607077E-4</v>
      </c>
      <c r="J37" s="93">
        <v>2.7213311262058351E-2</v>
      </c>
    </row>
    <row r="38" spans="1:10">
      <c r="A38" t="s">
        <v>551</v>
      </c>
      <c r="B38" s="93">
        <v>2.6482440990213144E-2</v>
      </c>
      <c r="C38" s="93">
        <v>1.5143017386427305E-2</v>
      </c>
      <c r="D38" s="93">
        <v>2.3204419889502701E-2</v>
      </c>
      <c r="E38" s="93">
        <v>2.53779697624191E-2</v>
      </c>
      <c r="F38" s="93">
        <v>4.6866771985255427E-2</v>
      </c>
      <c r="G38" s="93">
        <v>2.0623742454728339E-2</v>
      </c>
      <c r="H38" s="93">
        <v>2.7550517496303613E-2</v>
      </c>
      <c r="I38" s="93">
        <v>4.9369274305721987E-2</v>
      </c>
      <c r="J38" s="93">
        <v>-1.2862059666427433E-2</v>
      </c>
    </row>
    <row r="39" spans="1:10">
      <c r="A39" t="s">
        <v>542</v>
      </c>
      <c r="B39" s="93">
        <v>2.8261711188540508E-2</v>
      </c>
      <c r="C39" s="93">
        <v>1.5860316265060424E-2</v>
      </c>
      <c r="D39" s="93">
        <v>2.2700949733611357E-2</v>
      </c>
      <c r="E39" s="93">
        <v>2.6772366930917387E-2</v>
      </c>
      <c r="F39" s="93">
        <v>3.3927468454954694E-2</v>
      </c>
      <c r="G39" s="93">
        <v>3.2259441007040653E-2</v>
      </c>
      <c r="H39" s="93">
        <v>2.8526724815013896E-2</v>
      </c>
      <c r="I39" s="93">
        <v>3.8391002966509748E-2</v>
      </c>
      <c r="J39" s="93">
        <v>-3.555462662997424E-3</v>
      </c>
    </row>
    <row r="40" spans="1:10">
      <c r="A40" t="s">
        <v>543</v>
      </c>
      <c r="B40" s="93">
        <v>3.2887975334018466E-2</v>
      </c>
      <c r="C40" s="93">
        <v>1.5920398009950151E-2</v>
      </c>
      <c r="D40" s="93">
        <v>2.2806772072198223E-2</v>
      </c>
      <c r="E40" s="93">
        <v>2.3027815777473832E-2</v>
      </c>
      <c r="F40" s="93">
        <v>3.1067528415422197E-2</v>
      </c>
      <c r="G40" s="93">
        <v>3.9036832094069149E-2</v>
      </c>
      <c r="H40" s="93">
        <v>2.2870813397129097E-2</v>
      </c>
      <c r="I40" s="93">
        <v>4.2624071068591375E-2</v>
      </c>
      <c r="J40" s="93">
        <v>1.8601312391251876E-3</v>
      </c>
    </row>
    <row r="41" spans="1:10">
      <c r="A41" t="s">
        <v>549</v>
      </c>
      <c r="B41" s="93">
        <v>2.8957528957528959E-2</v>
      </c>
      <c r="C41" s="93">
        <v>1.4446529080675561E-2</v>
      </c>
      <c r="D41" s="93">
        <v>2.1268725725910907E-2</v>
      </c>
      <c r="E41" s="93">
        <v>2.969938428105744E-2</v>
      </c>
      <c r="F41" s="93">
        <v>3.112908899050287E-2</v>
      </c>
      <c r="G41" s="93">
        <v>4.0934675081016551E-2</v>
      </c>
      <c r="H41" s="93">
        <v>2.3378666229723229E-2</v>
      </c>
      <c r="I41" s="93">
        <v>5.3312049288468139E-2</v>
      </c>
      <c r="J41" s="93">
        <v>-1.670099488496888E-2</v>
      </c>
    </row>
    <row r="42" spans="1:10">
      <c r="B42" s="93"/>
      <c r="C42" s="93"/>
      <c r="D42" s="93"/>
      <c r="E42" s="93"/>
      <c r="F42" s="93"/>
      <c r="G42" s="93"/>
      <c r="H42" s="93"/>
      <c r="I42" s="93"/>
      <c r="J42" s="93"/>
    </row>
    <row r="43" spans="1:10">
      <c r="B43" s="93"/>
      <c r="C43" s="93"/>
      <c r="D43" s="93"/>
      <c r="E43" s="93"/>
      <c r="F43" s="93"/>
      <c r="G43" s="93"/>
      <c r="H43" s="93"/>
      <c r="I43" s="93"/>
      <c r="J43" s="93"/>
    </row>
    <row r="44" spans="1:10">
      <c r="B44" s="93"/>
      <c r="C44" s="93"/>
      <c r="D44" s="93"/>
      <c r="E44" s="93"/>
      <c r="F44" s="93"/>
      <c r="G44" s="93"/>
      <c r="H44" s="93"/>
      <c r="I44" s="93"/>
      <c r="J44" s="93"/>
    </row>
    <row r="46" spans="1:10">
      <c r="A46" s="91" t="s">
        <v>560</v>
      </c>
    </row>
    <row r="47" spans="1:10">
      <c r="A47" s="22" t="s">
        <v>570</v>
      </c>
    </row>
    <row r="48" spans="1:10">
      <c r="A48" s="22"/>
    </row>
    <row r="49" spans="1:1">
      <c r="A49" s="22"/>
    </row>
    <row r="50" spans="1:1">
      <c r="A50" s="22"/>
    </row>
    <row r="51" spans="1:1">
      <c r="A51" s="22"/>
    </row>
    <row r="52" spans="1:1">
      <c r="A52" s="22"/>
    </row>
    <row r="53" spans="1:1">
      <c r="A53" s="22"/>
    </row>
    <row r="54" spans="1:1">
      <c r="A54" s="22"/>
    </row>
    <row r="55" spans="1:1">
      <c r="A55" s="22"/>
    </row>
    <row r="56" spans="1:1">
      <c r="A56" s="22"/>
    </row>
    <row r="57" spans="1:1" s="90" customFormat="1">
      <c r="A57" s="22"/>
    </row>
    <row r="58" spans="1:1" s="90" customFormat="1">
      <c r="A58" s="22"/>
    </row>
    <row r="59" spans="1:1" s="90" customFormat="1">
      <c r="A59" s="22"/>
    </row>
    <row r="60" spans="1:1" s="90" customFormat="1">
      <c r="A60" s="22"/>
    </row>
    <row r="61" spans="1:1" s="90" customFormat="1">
      <c r="A61" s="22"/>
    </row>
    <row r="62" spans="1:1" s="90" customFormat="1">
      <c r="A62" s="22"/>
    </row>
    <row r="63" spans="1:1" s="90" customFormat="1">
      <c r="A63" s="22"/>
    </row>
    <row r="64" spans="1:1" s="90" customFormat="1">
      <c r="A64" s="22"/>
    </row>
    <row r="65" spans="1:7" s="90" customFormat="1">
      <c r="A65" s="22"/>
    </row>
    <row r="66" spans="1:7" s="90" customFormat="1">
      <c r="A66" s="22"/>
    </row>
    <row r="67" spans="1:7" s="90" customFormat="1">
      <c r="A67" s="22"/>
    </row>
    <row r="68" spans="1:7" s="90" customFormat="1">
      <c r="A68" s="22"/>
    </row>
    <row r="69" spans="1:7" s="90" customFormat="1">
      <c r="A69" s="22"/>
    </row>
    <row r="70" spans="1:7" s="90" customFormat="1">
      <c r="A70" s="22"/>
    </row>
    <row r="71" spans="1:7" s="90" customFormat="1">
      <c r="A71" s="22"/>
    </row>
    <row r="72" spans="1:7" s="90" customFormat="1">
      <c r="A72" s="22"/>
    </row>
    <row r="73" spans="1:7">
      <c r="A73" s="22"/>
    </row>
    <row r="74" spans="1:7">
      <c r="A74" s="91" t="s">
        <v>571</v>
      </c>
    </row>
    <row r="75" spans="1:7">
      <c r="A75" s="22" t="s">
        <v>573</v>
      </c>
    </row>
    <row r="76" spans="1:7">
      <c r="A76" s="22" t="s">
        <v>572</v>
      </c>
    </row>
    <row r="77" spans="1:7">
      <c r="A77" s="22" t="s">
        <v>561</v>
      </c>
    </row>
    <row r="78" spans="1:7">
      <c r="A78" s="22"/>
    </row>
    <row r="79" spans="1:7">
      <c r="B79" s="92" t="s">
        <v>562</v>
      </c>
      <c r="G79" s="80"/>
    </row>
    <row r="80" spans="1:7" ht="13.5" thickBot="1">
      <c r="B80" s="22"/>
      <c r="G80" s="80"/>
    </row>
    <row r="81" spans="2:7">
      <c r="B81" s="81"/>
      <c r="C81" s="96" t="s">
        <v>540</v>
      </c>
      <c r="D81" s="96" t="s">
        <v>541</v>
      </c>
      <c r="E81" s="96" t="s">
        <v>542</v>
      </c>
      <c r="F81" s="96" t="s">
        <v>543</v>
      </c>
      <c r="G81" s="97" t="s">
        <v>544</v>
      </c>
    </row>
    <row r="82" spans="2:7">
      <c r="B82" s="94" t="s">
        <v>540</v>
      </c>
      <c r="C82" s="12">
        <v>1</v>
      </c>
      <c r="D82" s="12">
        <v>0.92118445280008943</v>
      </c>
      <c r="E82" s="12">
        <v>0.92191893496156629</v>
      </c>
      <c r="F82" s="12">
        <v>0.84163129004788562</v>
      </c>
      <c r="G82" s="98">
        <v>0.88260722942917935</v>
      </c>
    </row>
    <row r="83" spans="2:7">
      <c r="B83" s="94" t="s">
        <v>541</v>
      </c>
      <c r="C83" s="12"/>
      <c r="D83" s="12">
        <v>1</v>
      </c>
      <c r="E83" s="12">
        <v>0.98071936519960501</v>
      </c>
      <c r="F83" s="12">
        <v>0.92855104900267993</v>
      </c>
      <c r="G83" s="98">
        <v>0.97587294013849546</v>
      </c>
    </row>
    <row r="84" spans="2:7">
      <c r="B84" s="94" t="s">
        <v>542</v>
      </c>
      <c r="C84" s="12"/>
      <c r="D84" s="12"/>
      <c r="E84" s="12">
        <v>1</v>
      </c>
      <c r="F84" s="12">
        <v>0.97576772756420116</v>
      </c>
      <c r="G84" s="98">
        <v>0.99150146942726969</v>
      </c>
    </row>
    <row r="85" spans="2:7">
      <c r="B85" s="94" t="s">
        <v>543</v>
      </c>
      <c r="C85" s="12"/>
      <c r="D85" s="12"/>
      <c r="E85" s="12"/>
      <c r="F85" s="12">
        <v>1</v>
      </c>
      <c r="G85" s="98">
        <v>0.96990833886614469</v>
      </c>
    </row>
    <row r="86" spans="2:7" ht="13.5" thickBot="1">
      <c r="B86" s="95" t="s">
        <v>544</v>
      </c>
      <c r="C86" s="99"/>
      <c r="D86" s="99"/>
      <c r="E86" s="99"/>
      <c r="F86" s="99"/>
      <c r="G86" s="100">
        <v>1</v>
      </c>
    </row>
    <row r="87" spans="2:7">
      <c r="B87" s="103"/>
      <c r="C87" s="12"/>
      <c r="D87" s="12"/>
      <c r="E87" s="12"/>
      <c r="F87" s="12"/>
      <c r="G87" s="12"/>
    </row>
    <row r="88" spans="2:7" s="90" customFormat="1">
      <c r="B88" s="103"/>
      <c r="C88" s="12"/>
      <c r="D88" s="12"/>
      <c r="E88" s="12"/>
      <c r="F88" s="12"/>
      <c r="G88" s="12"/>
    </row>
    <row r="89" spans="2:7" s="90" customFormat="1">
      <c r="B89" s="103"/>
      <c r="C89" s="12"/>
      <c r="D89" s="12"/>
      <c r="E89" s="12"/>
      <c r="F89" s="12"/>
      <c r="G89" s="12"/>
    </row>
    <row r="90" spans="2:7" s="90" customFormat="1">
      <c r="B90" s="103"/>
      <c r="C90" s="12"/>
      <c r="D90" s="12"/>
      <c r="E90" s="12"/>
      <c r="F90" s="12"/>
      <c r="G90" s="12"/>
    </row>
    <row r="91" spans="2:7" s="90" customFormat="1">
      <c r="B91" s="103"/>
      <c r="C91" s="12"/>
      <c r="D91" s="12"/>
      <c r="E91" s="12"/>
      <c r="F91" s="12"/>
      <c r="G91" s="12"/>
    </row>
    <row r="92" spans="2:7" s="90" customFormat="1">
      <c r="B92" s="103"/>
      <c r="C92" s="12"/>
      <c r="D92" s="12"/>
      <c r="E92" s="12"/>
      <c r="F92" s="12"/>
      <c r="G92" s="12"/>
    </row>
    <row r="93" spans="2:7" s="90" customFormat="1">
      <c r="B93" s="103"/>
      <c r="C93" s="12"/>
      <c r="D93" s="12"/>
      <c r="E93" s="12"/>
      <c r="F93" s="12"/>
      <c r="G93" s="12"/>
    </row>
    <row r="94" spans="2:7" s="90" customFormat="1">
      <c r="B94" s="103"/>
      <c r="C94" s="12"/>
      <c r="D94" s="12"/>
      <c r="E94" s="12"/>
      <c r="F94" s="12"/>
      <c r="G94" s="12"/>
    </row>
    <row r="95" spans="2:7" s="90" customFormat="1">
      <c r="B95" s="103"/>
      <c r="C95" s="12"/>
      <c r="D95" s="12"/>
      <c r="E95" s="12"/>
      <c r="F95" s="12"/>
      <c r="G95" s="12"/>
    </row>
    <row r="96" spans="2:7" s="90" customFormat="1">
      <c r="B96" s="103"/>
      <c r="C96" s="12"/>
      <c r="D96" s="12"/>
      <c r="E96" s="12"/>
      <c r="F96" s="12"/>
      <c r="G96" s="12"/>
    </row>
    <row r="97" spans="2:7" s="90" customFormat="1">
      <c r="B97" s="103"/>
      <c r="C97" s="12"/>
      <c r="D97" s="12"/>
      <c r="E97" s="12"/>
      <c r="F97" s="12"/>
      <c r="G97" s="12"/>
    </row>
    <row r="98" spans="2:7" s="90" customFormat="1">
      <c r="B98" s="103"/>
      <c r="C98" s="12"/>
      <c r="D98" s="12"/>
      <c r="E98" s="12"/>
      <c r="F98" s="12"/>
      <c r="G98" s="12"/>
    </row>
    <row r="99" spans="2:7" s="90" customFormat="1">
      <c r="B99" s="103"/>
      <c r="C99" s="12"/>
      <c r="D99" s="12"/>
      <c r="E99" s="12"/>
      <c r="F99" s="12"/>
      <c r="G99" s="12"/>
    </row>
    <row r="100" spans="2:7" s="90" customFormat="1">
      <c r="B100" s="103"/>
      <c r="C100" s="12"/>
      <c r="D100" s="12"/>
      <c r="E100" s="12"/>
      <c r="F100" s="12"/>
      <c r="G100" s="12"/>
    </row>
    <row r="101" spans="2:7" s="90" customFormat="1">
      <c r="B101" s="103"/>
      <c r="C101" s="12"/>
      <c r="D101" s="12"/>
      <c r="E101" s="12"/>
      <c r="F101" s="12"/>
      <c r="G101" s="12"/>
    </row>
    <row r="102" spans="2:7" s="90" customFormat="1">
      <c r="B102" s="103"/>
      <c r="C102" s="12"/>
      <c r="D102" s="12"/>
      <c r="E102" s="12"/>
      <c r="F102" s="12"/>
      <c r="G102" s="12"/>
    </row>
    <row r="103" spans="2:7" s="90" customFormat="1">
      <c r="B103" s="103"/>
      <c r="C103" s="12"/>
      <c r="D103" s="12"/>
      <c r="E103" s="12"/>
      <c r="F103" s="12"/>
      <c r="G103" s="12"/>
    </row>
    <row r="104" spans="2:7" s="90" customFormat="1">
      <c r="B104" s="103"/>
      <c r="C104" s="12"/>
      <c r="D104" s="12"/>
      <c r="E104" s="12"/>
      <c r="F104" s="12"/>
      <c r="G104" s="12"/>
    </row>
    <row r="105" spans="2:7" s="90" customFormat="1">
      <c r="B105" s="103"/>
      <c r="C105" s="12"/>
      <c r="D105" s="12"/>
      <c r="E105" s="12"/>
      <c r="F105" s="12"/>
      <c r="G105" s="12"/>
    </row>
    <row r="106" spans="2:7" s="90" customFormat="1">
      <c r="B106" s="103"/>
      <c r="C106" s="12"/>
      <c r="D106" s="12"/>
      <c r="E106" s="12"/>
      <c r="F106" s="12"/>
      <c r="G106" s="12"/>
    </row>
    <row r="107" spans="2:7" s="90" customFormat="1">
      <c r="B107" s="103"/>
      <c r="C107" s="12"/>
      <c r="D107" s="12"/>
      <c r="E107" s="12"/>
      <c r="F107" s="12"/>
      <c r="G107" s="12"/>
    </row>
    <row r="108" spans="2:7" s="90" customFormat="1">
      <c r="B108" s="103"/>
      <c r="C108" s="12"/>
      <c r="D108" s="12"/>
      <c r="E108" s="12"/>
      <c r="F108" s="12"/>
      <c r="G108" s="12"/>
    </row>
    <row r="109" spans="2:7" s="90" customFormat="1">
      <c r="B109" s="103"/>
      <c r="C109" s="12"/>
      <c r="D109" s="12"/>
      <c r="E109" s="12"/>
      <c r="F109" s="12"/>
      <c r="G109" s="12"/>
    </row>
    <row r="110" spans="2:7" s="90" customFormat="1">
      <c r="B110" s="103"/>
      <c r="C110" s="12"/>
      <c r="D110" s="12"/>
      <c r="E110" s="12"/>
      <c r="F110" s="12"/>
      <c r="G110" s="12"/>
    </row>
    <row r="111" spans="2:7" s="90" customFormat="1">
      <c r="B111" s="103"/>
      <c r="C111" s="12"/>
      <c r="D111" s="12"/>
      <c r="E111" s="12"/>
      <c r="F111" s="12"/>
      <c r="G111" s="12"/>
    </row>
    <row r="112" spans="2:7" s="90" customFormat="1">
      <c r="B112" s="103"/>
      <c r="C112" s="12"/>
      <c r="D112" s="12"/>
      <c r="E112" s="12"/>
      <c r="F112" s="12"/>
      <c r="G112" s="12"/>
    </row>
    <row r="113" spans="2:7" s="90" customFormat="1">
      <c r="B113" s="103"/>
      <c r="C113" s="12"/>
      <c r="D113" s="12"/>
      <c r="E113" s="12"/>
      <c r="F113" s="12"/>
      <c r="G113" s="12"/>
    </row>
    <row r="114" spans="2:7" s="90" customFormat="1">
      <c r="B114" s="103"/>
      <c r="C114" s="12"/>
      <c r="D114" s="12"/>
      <c r="E114" s="12"/>
      <c r="F114" s="12"/>
      <c r="G114" s="12"/>
    </row>
    <row r="115" spans="2:7" s="90" customFormat="1">
      <c r="B115" s="103"/>
      <c r="C115" s="12"/>
      <c r="D115" s="12"/>
      <c r="E115" s="12"/>
      <c r="F115" s="12"/>
      <c r="G115" s="12"/>
    </row>
    <row r="116" spans="2:7" s="90" customFormat="1">
      <c r="B116" s="103"/>
      <c r="C116" s="12"/>
      <c r="D116" s="12"/>
      <c r="E116" s="12"/>
      <c r="F116" s="12"/>
      <c r="G116" s="12"/>
    </row>
    <row r="117" spans="2:7" s="90" customFormat="1">
      <c r="B117" s="103"/>
      <c r="C117" s="12"/>
      <c r="D117" s="12"/>
      <c r="E117" s="12"/>
      <c r="F117" s="12"/>
      <c r="G117" s="12"/>
    </row>
    <row r="118" spans="2:7" s="90" customFormat="1">
      <c r="B118" s="103"/>
      <c r="C118" s="12"/>
      <c r="D118" s="12"/>
      <c r="E118" s="12"/>
      <c r="F118" s="12"/>
      <c r="G118" s="12"/>
    </row>
    <row r="119" spans="2:7" s="90" customFormat="1">
      <c r="B119" s="103"/>
      <c r="C119" s="12"/>
      <c r="D119" s="12"/>
      <c r="E119" s="12"/>
      <c r="F119" s="12"/>
      <c r="G119" s="12"/>
    </row>
    <row r="120" spans="2:7" s="90" customFormat="1">
      <c r="B120" s="103"/>
      <c r="C120" s="12"/>
      <c r="D120" s="12"/>
      <c r="E120" s="12"/>
      <c r="F120" s="12"/>
      <c r="G120" s="12"/>
    </row>
    <row r="121" spans="2:7" s="90" customFormat="1">
      <c r="B121" s="103"/>
      <c r="C121" s="12"/>
      <c r="D121" s="12"/>
      <c r="E121" s="12"/>
      <c r="F121" s="12"/>
      <c r="G121" s="12"/>
    </row>
    <row r="122" spans="2:7" s="90" customFormat="1">
      <c r="B122" s="103"/>
      <c r="C122" s="12"/>
      <c r="D122" s="12"/>
      <c r="E122" s="12"/>
      <c r="F122" s="12"/>
      <c r="G122" s="12"/>
    </row>
    <row r="123" spans="2:7" s="90" customFormat="1">
      <c r="B123" s="103"/>
      <c r="C123" s="12"/>
      <c r="D123" s="12"/>
      <c r="E123" s="12"/>
      <c r="F123" s="12"/>
      <c r="G123" s="12"/>
    </row>
    <row r="124" spans="2:7" s="90" customFormat="1">
      <c r="B124" s="103"/>
      <c r="C124" s="12"/>
      <c r="D124" s="12"/>
      <c r="E124" s="12"/>
      <c r="F124" s="12"/>
      <c r="G124" s="12"/>
    </row>
    <row r="125" spans="2:7" s="90" customFormat="1">
      <c r="B125" s="103"/>
      <c r="C125" s="12"/>
      <c r="D125" s="12"/>
      <c r="E125" s="12"/>
      <c r="F125" s="12"/>
      <c r="G125" s="12"/>
    </row>
    <row r="126" spans="2:7" s="90" customFormat="1">
      <c r="B126" s="103"/>
      <c r="C126" s="12"/>
      <c r="D126" s="12"/>
      <c r="E126" s="12"/>
      <c r="F126" s="12"/>
      <c r="G126" s="12"/>
    </row>
    <row r="127" spans="2:7" s="90" customFormat="1">
      <c r="B127" s="103"/>
      <c r="C127" s="12"/>
      <c r="D127" s="12"/>
      <c r="E127" s="12"/>
      <c r="F127" s="12"/>
      <c r="G127" s="12"/>
    </row>
    <row r="128" spans="2:7" s="90" customFormat="1">
      <c r="B128" s="103"/>
      <c r="C128" s="12"/>
      <c r="D128" s="12"/>
      <c r="E128" s="12"/>
      <c r="F128" s="12"/>
      <c r="G128" s="12"/>
    </row>
    <row r="129" spans="2:7" s="90" customFormat="1">
      <c r="B129" s="103"/>
      <c r="C129" s="12"/>
      <c r="D129" s="12"/>
      <c r="E129" s="12"/>
      <c r="F129" s="12"/>
      <c r="G129" s="12"/>
    </row>
    <row r="130" spans="2:7" s="90" customFormat="1">
      <c r="B130" s="103"/>
      <c r="C130" s="12"/>
      <c r="D130" s="12"/>
      <c r="E130" s="12"/>
      <c r="F130" s="12"/>
      <c r="G130" s="12"/>
    </row>
    <row r="131" spans="2:7" s="90" customFormat="1">
      <c r="B131" s="103"/>
      <c r="C131" s="12"/>
      <c r="D131" s="12"/>
      <c r="E131" s="12"/>
      <c r="F131" s="12"/>
      <c r="G131" s="12"/>
    </row>
    <row r="132" spans="2:7" s="90" customFormat="1">
      <c r="B132" s="103"/>
      <c r="C132" s="12"/>
      <c r="D132" s="12"/>
      <c r="E132" s="12"/>
      <c r="F132" s="12"/>
      <c r="G132" s="12"/>
    </row>
    <row r="133" spans="2:7" s="90" customFormat="1">
      <c r="B133" s="103"/>
      <c r="C133" s="12"/>
      <c r="D133" s="12"/>
      <c r="E133" s="12"/>
      <c r="F133" s="12"/>
      <c r="G133" s="12"/>
    </row>
    <row r="134" spans="2:7" s="90" customFormat="1">
      <c r="B134" s="103"/>
      <c r="C134" s="12"/>
      <c r="D134" s="12"/>
      <c r="E134" s="12"/>
      <c r="F134" s="12"/>
      <c r="G134" s="12"/>
    </row>
    <row r="135" spans="2:7" s="90" customFormat="1">
      <c r="B135" s="103"/>
      <c r="C135" s="12"/>
      <c r="D135" s="12"/>
      <c r="E135" s="12"/>
      <c r="F135" s="12"/>
      <c r="G135" s="12"/>
    </row>
    <row r="136" spans="2:7" s="90" customFormat="1">
      <c r="B136" s="103"/>
      <c r="C136" s="12"/>
      <c r="D136" s="12"/>
      <c r="E136" s="12"/>
      <c r="F136" s="12"/>
      <c r="G136" s="12"/>
    </row>
    <row r="137" spans="2:7" s="90" customFormat="1">
      <c r="B137" s="103"/>
      <c r="C137" s="12"/>
      <c r="D137" s="12"/>
      <c r="E137" s="12"/>
      <c r="F137" s="12"/>
      <c r="G137" s="12"/>
    </row>
    <row r="138" spans="2:7" s="90" customFormat="1">
      <c r="B138" s="103"/>
      <c r="C138" s="12"/>
      <c r="D138" s="12"/>
      <c r="E138" s="12"/>
      <c r="F138" s="12"/>
      <c r="G138" s="12"/>
    </row>
    <row r="139" spans="2:7" s="90" customFormat="1">
      <c r="B139" s="103"/>
      <c r="C139" s="12"/>
      <c r="D139" s="12"/>
      <c r="E139" s="12"/>
      <c r="F139" s="12"/>
      <c r="G139" s="12"/>
    </row>
    <row r="140" spans="2:7" s="90" customFormat="1">
      <c r="B140" s="103"/>
      <c r="C140" s="12"/>
      <c r="D140" s="12"/>
      <c r="E140" s="12"/>
      <c r="F140" s="12"/>
      <c r="G140" s="12"/>
    </row>
    <row r="141" spans="2:7" s="90" customFormat="1">
      <c r="B141" s="103"/>
      <c r="C141" s="12"/>
      <c r="D141" s="12"/>
      <c r="E141" s="12"/>
      <c r="F141" s="12"/>
      <c r="G141" s="12"/>
    </row>
    <row r="142" spans="2:7" s="90" customFormat="1">
      <c r="B142" s="103"/>
      <c r="C142" s="12"/>
      <c r="D142" s="12"/>
      <c r="E142" s="12"/>
      <c r="F142" s="12"/>
      <c r="G142" s="12"/>
    </row>
    <row r="143" spans="2:7" s="90" customFormat="1">
      <c r="B143" s="103"/>
      <c r="C143" s="12"/>
      <c r="D143" s="12"/>
      <c r="E143" s="12"/>
      <c r="F143" s="12"/>
      <c r="G143" s="12"/>
    </row>
    <row r="144" spans="2:7" s="90" customFormat="1">
      <c r="B144" s="103"/>
      <c r="C144" s="12"/>
      <c r="D144" s="12"/>
      <c r="E144" s="12"/>
      <c r="F144" s="12"/>
      <c r="G144" s="12"/>
    </row>
    <row r="145" spans="1:10" s="90" customFormat="1">
      <c r="B145" s="103"/>
      <c r="C145" s="12"/>
      <c r="D145" s="12"/>
      <c r="E145" s="12"/>
      <c r="F145" s="12"/>
      <c r="G145" s="12"/>
    </row>
    <row r="146" spans="1:10" s="90" customFormat="1">
      <c r="B146" s="103"/>
      <c r="C146" s="12"/>
      <c r="D146" s="12"/>
      <c r="E146" s="12"/>
      <c r="F146" s="12"/>
      <c r="G146" s="12"/>
    </row>
    <row r="147" spans="1:10" s="90" customFormat="1">
      <c r="B147" s="103"/>
      <c r="C147" s="12"/>
      <c r="D147" s="12"/>
      <c r="E147" s="12"/>
      <c r="F147" s="12"/>
      <c r="G147" s="12"/>
    </row>
    <row r="148" spans="1:10">
      <c r="A148" s="91" t="s">
        <v>563</v>
      </c>
    </row>
    <row r="149" spans="1:10">
      <c r="A149" s="91" t="s">
        <v>574</v>
      </c>
    </row>
    <row r="150" spans="1:10">
      <c r="A150" s="91" t="s">
        <v>575</v>
      </c>
    </row>
    <row r="152" spans="1:10">
      <c r="B152" s="101">
        <v>1973</v>
      </c>
      <c r="C152" s="70">
        <v>1974</v>
      </c>
      <c r="D152" s="70">
        <v>1975</v>
      </c>
      <c r="E152" s="70">
        <v>1976</v>
      </c>
      <c r="F152" s="70">
        <v>1977</v>
      </c>
      <c r="G152" s="70">
        <v>1978</v>
      </c>
      <c r="H152" s="70">
        <v>1979</v>
      </c>
      <c r="I152" s="70">
        <v>1980</v>
      </c>
      <c r="J152" s="70">
        <v>1981</v>
      </c>
    </row>
    <row r="153" spans="1:10">
      <c r="A153" t="s">
        <v>550</v>
      </c>
      <c r="B153">
        <v>10000</v>
      </c>
      <c r="C153" s="101">
        <f>B153*(1+B16)</f>
        <v>11233.766233766233</v>
      </c>
      <c r="D153" s="102">
        <f>C153*(1+C16)</f>
        <v>12012.987012987012</v>
      </c>
      <c r="E153">
        <f>D153*(1+D16)</f>
        <v>12597.402597402595</v>
      </c>
      <c r="F153">
        <f>E153*(1+E16)</f>
        <v>13441.55844155844</v>
      </c>
      <c r="G153">
        <f>F153*(1+F16)</f>
        <v>14653.679653679652</v>
      </c>
      <c r="H153" s="91">
        <f>G153*(1+G16)</f>
        <v>16601.731601731601</v>
      </c>
      <c r="I153" s="91">
        <f>H153*(1+H16)</f>
        <v>18679.653679653675</v>
      </c>
      <c r="J153">
        <f>I153*(1+I16)</f>
        <v>20346.320346320339</v>
      </c>
    </row>
    <row r="154" spans="1:10">
      <c r="A154" t="s">
        <v>551</v>
      </c>
      <c r="B154">
        <v>10000</v>
      </c>
      <c r="C154">
        <f>B154*(1+B17)</f>
        <v>11194.690265486726</v>
      </c>
      <c r="D154">
        <f>C154*(1+C17)</f>
        <v>12079.646017699115</v>
      </c>
      <c r="E154">
        <f>D154*(1+D17)</f>
        <v>12743.362831858407</v>
      </c>
      <c r="F154">
        <f>E154*(1+E17)</f>
        <v>13584.070796460175</v>
      </c>
      <c r="G154">
        <f>F154*(1+F17)</f>
        <v>14712.389380530973</v>
      </c>
      <c r="H154">
        <f>G154*(1+G17)</f>
        <v>16504.424778761058</v>
      </c>
      <c r="I154">
        <f>H154*(1+H17)</f>
        <v>18584.070796460175</v>
      </c>
      <c r="J154" s="91">
        <f>I154*(1+I17)</f>
        <v>20619.469026548672</v>
      </c>
    </row>
    <row r="155" spans="1:10">
      <c r="A155" t="s">
        <v>542</v>
      </c>
      <c r="B155">
        <v>10000</v>
      </c>
      <c r="C155">
        <f>B155*(1+B18)</f>
        <v>11105.480480480481</v>
      </c>
      <c r="D155">
        <f>C155*(1+C18)</f>
        <v>12120.870870870871</v>
      </c>
      <c r="E155">
        <f>D155*(1+D18)</f>
        <v>12817.192192192193</v>
      </c>
      <c r="F155">
        <f>E155*(1+E18)</f>
        <v>13650.525525525523</v>
      </c>
      <c r="G155">
        <f>F155*(1+F18)</f>
        <v>14692.192192192193</v>
      </c>
      <c r="H155">
        <f>G155*(1+G18)</f>
        <v>16345.720720720721</v>
      </c>
      <c r="I155">
        <f>H155*(1+H18)</f>
        <v>18560.435435435433</v>
      </c>
      <c r="J155">
        <f>I155*(1+I18)</f>
        <v>20478.603603603606</v>
      </c>
    </row>
    <row r="156" spans="1:10">
      <c r="A156" t="s">
        <v>543</v>
      </c>
      <c r="B156">
        <v>10000</v>
      </c>
      <c r="C156">
        <f>B156*(1+B19)</f>
        <v>10968.798151001542</v>
      </c>
      <c r="D156" s="91">
        <f>C156*(1+C19)</f>
        <v>12145.608628659473</v>
      </c>
      <c r="E156" s="91">
        <f>D156*(1+D19)</f>
        <v>12933.359013867486</v>
      </c>
      <c r="F156" s="91">
        <f>E156*(1+E19)</f>
        <v>13713.405238828966</v>
      </c>
      <c r="G156">
        <f>F156*(1+F19)</f>
        <v>14659.090909090904</v>
      </c>
      <c r="H156">
        <f>G156*(1+G19)</f>
        <v>16124.807395993828</v>
      </c>
      <c r="I156">
        <f>H156*(1+H19)</f>
        <v>18310.862865947605</v>
      </c>
      <c r="J156">
        <f>I156*(1+I19)</f>
        <v>20365.947611710315</v>
      </c>
    </row>
    <row r="157" spans="1:10">
      <c r="A157" t="s">
        <v>549</v>
      </c>
      <c r="B157">
        <v>10000</v>
      </c>
      <c r="C157">
        <f>B157*(1+B20)</f>
        <v>11107.784431137727</v>
      </c>
      <c r="D157">
        <f>C157*(1+C20)</f>
        <v>12133.233532934135</v>
      </c>
      <c r="E157">
        <f>D157*(1+D20)</f>
        <v>12821.856287425151</v>
      </c>
      <c r="F157">
        <f>E157*(1+E20)</f>
        <v>13690.119760479045</v>
      </c>
      <c r="G157" s="91">
        <f>F157*(1+F20)</f>
        <v>14738.023952095813</v>
      </c>
      <c r="H157">
        <f>G157*(1+G20)</f>
        <v>16407.185628742518</v>
      </c>
      <c r="I157">
        <f>H157*(1+H20)</f>
        <v>18615.269461077845</v>
      </c>
      <c r="J157">
        <f>I157*(1+I20)</f>
        <v>20546.407185628748</v>
      </c>
    </row>
    <row r="159" spans="1:10">
      <c r="A159" s="22" t="s">
        <v>564</v>
      </c>
      <c r="B159">
        <f>(MAX(B153:B157)-MIN(B153:B157))/MIN(B153:B157)*100</f>
        <v>0</v>
      </c>
      <c r="C159">
        <f t="shared" ref="C159:J159" si="0">(MAX(C153:C157)-MIN(C153:C157))/MIN(C153:C157)*100</f>
        <v>2.4156528282954852</v>
      </c>
      <c r="D159">
        <f t="shared" si="0"/>
        <v>1.1039853412734542</v>
      </c>
      <c r="E159">
        <f t="shared" si="0"/>
        <v>2.6668705224532583</v>
      </c>
      <c r="F159">
        <f t="shared" si="0"/>
        <v>2.0224351101285492</v>
      </c>
      <c r="G159">
        <f t="shared" si="0"/>
        <v>0.5755844293687804</v>
      </c>
      <c r="H159">
        <f t="shared" si="0"/>
        <v>2.957704821058905</v>
      </c>
      <c r="I159">
        <f t="shared" si="0"/>
        <v>2.0140548067338941</v>
      </c>
      <c r="J159">
        <f t="shared" si="0"/>
        <v>1.3424967049520178</v>
      </c>
    </row>
    <row r="160" spans="1:10">
      <c r="A160" s="22" t="s">
        <v>565</v>
      </c>
    </row>
    <row r="162" spans="1:10">
      <c r="B162" s="70">
        <v>1982</v>
      </c>
      <c r="C162" s="70">
        <v>1983</v>
      </c>
      <c r="D162" s="70">
        <v>1984</v>
      </c>
      <c r="E162" s="70">
        <v>1985</v>
      </c>
      <c r="F162" s="70">
        <v>1986</v>
      </c>
      <c r="G162" s="70">
        <v>1987</v>
      </c>
      <c r="H162" s="70">
        <v>1988</v>
      </c>
      <c r="I162" s="70">
        <v>1989</v>
      </c>
      <c r="J162" s="70">
        <v>1990</v>
      </c>
    </row>
    <row r="163" spans="1:10">
      <c r="A163" t="s">
        <v>550</v>
      </c>
      <c r="B163">
        <f>J153*(1+J16)</f>
        <v>21125.541125541116</v>
      </c>
      <c r="C163">
        <f>B163*(1+B23)</f>
        <v>21926.406926406919</v>
      </c>
      <c r="D163">
        <f>C163*(1+C23)</f>
        <v>22792.207792207781</v>
      </c>
      <c r="E163">
        <f>D163*(1+D23)</f>
        <v>23658.008658008646</v>
      </c>
      <c r="F163">
        <f>E163*(1+E23)</f>
        <v>23917.748917748904</v>
      </c>
      <c r="G163">
        <f>F163*(1+F23)</f>
        <v>24978.354978354964</v>
      </c>
      <c r="H163">
        <f>G163*(1+G23)</f>
        <v>26082.251082251063</v>
      </c>
      <c r="I163">
        <f>H163*(1+H23)</f>
        <v>27294.372294372275</v>
      </c>
      <c r="J163">
        <f>I163*(1+I23)</f>
        <v>28961.038961038947</v>
      </c>
    </row>
    <row r="164" spans="1:10">
      <c r="A164" t="s">
        <v>551</v>
      </c>
      <c r="B164">
        <f>J154*(1+J17)</f>
        <v>21659.29203539823</v>
      </c>
      <c r="C164">
        <f>B164*(1+B24)</f>
        <v>22278.761061946901</v>
      </c>
      <c r="D164">
        <f>C164*(1+C24)</f>
        <v>23230.088495575223</v>
      </c>
      <c r="E164">
        <f>D164*(1+D24)</f>
        <v>23960.176991150442</v>
      </c>
      <c r="F164">
        <f>E164*(1+E24)</f>
        <v>24380.530973451328</v>
      </c>
      <c r="G164">
        <f>F164*(1+F24)</f>
        <v>25442.477876106197</v>
      </c>
      <c r="H164">
        <f>G164*(1+G24)</f>
        <v>26504.424778761062</v>
      </c>
      <c r="I164">
        <f>H164*(1+H24)</f>
        <v>27654.867256637168</v>
      </c>
      <c r="J164">
        <f>I164*(1+I24)</f>
        <v>29358.407079646015</v>
      </c>
    </row>
    <row r="165" spans="1:10">
      <c r="A165" t="s">
        <v>542</v>
      </c>
      <c r="B165">
        <f>J155*(1+J18)</f>
        <v>21734.234234234238</v>
      </c>
      <c r="C165">
        <f>B165*(1+B25)</f>
        <v>22432.432432432441</v>
      </c>
      <c r="D165">
        <f>C165*(1+C25)</f>
        <v>23397.147147147152</v>
      </c>
      <c r="E165">
        <f>D165*(1+D25)</f>
        <v>24226.726726726731</v>
      </c>
      <c r="F165">
        <f>E165*(1+E25)</f>
        <v>24686.561561561575</v>
      </c>
      <c r="G165">
        <f>F165*(1+F25)</f>
        <v>25591.216216216224</v>
      </c>
      <c r="H165">
        <f>G165*(1+G25)</f>
        <v>26634.759759759767</v>
      </c>
      <c r="I165">
        <f>H165*(1+H25)</f>
        <v>27920.420420420429</v>
      </c>
      <c r="J165">
        <f>I165*(1+I25)</f>
        <v>29427.552552552566</v>
      </c>
    </row>
    <row r="166" spans="1:10">
      <c r="A166" t="s">
        <v>543</v>
      </c>
      <c r="B166" s="91">
        <f>J156*(1+J19)</f>
        <v>21968.412942989205</v>
      </c>
      <c r="C166" s="91">
        <f>B166*(1+B26)</f>
        <v>22779.275808936818</v>
      </c>
      <c r="D166" s="91">
        <f>C166*(1+C26)</f>
        <v>23688.366718027723</v>
      </c>
      <c r="E166" s="91">
        <f>D166*(1+D26)</f>
        <v>24583.975346687195</v>
      </c>
      <c r="F166" s="91">
        <f>E166*(1+E26)</f>
        <v>25215.716486902915</v>
      </c>
      <c r="G166" s="91">
        <f>F166*(1+F26)</f>
        <v>25882.126348228034</v>
      </c>
      <c r="H166" s="91">
        <f>G166*(1+G26)</f>
        <v>26953.004622496137</v>
      </c>
      <c r="I166" s="91">
        <f>H166*(1+H26)</f>
        <v>28231.895223420634</v>
      </c>
      <c r="J166" s="91">
        <f>I166*(1+I26)</f>
        <v>29597.457627118631</v>
      </c>
    </row>
    <row r="167" spans="1:10">
      <c r="A167" t="s">
        <v>549</v>
      </c>
      <c r="B167">
        <f>J157*(1+J20)</f>
        <v>21871.257485029946</v>
      </c>
      <c r="C167">
        <f>B167*(1+B27)</f>
        <v>22425.149700598813</v>
      </c>
      <c r="D167">
        <f>C167*(1+C27)</f>
        <v>23375.748502994022</v>
      </c>
      <c r="E167">
        <f>D167*(1+D27)</f>
        <v>24206.586826347313</v>
      </c>
      <c r="F167">
        <f>E167*(1+E27)</f>
        <v>24603.293413173662</v>
      </c>
      <c r="G167">
        <f>F167*(1+F27)</f>
        <v>25576.347305389238</v>
      </c>
      <c r="H167">
        <f>G167*(1+G27)</f>
        <v>26609.281437125759</v>
      </c>
      <c r="I167">
        <f>H167*(1+H27)</f>
        <v>27926.646706586838</v>
      </c>
      <c r="J167">
        <f>I167*(1+I27)</f>
        <v>29333.832335329353</v>
      </c>
    </row>
    <row r="169" spans="1:10">
      <c r="A169" s="22" t="s">
        <v>564</v>
      </c>
      <c r="B169">
        <f t="shared" ref="B169:J169" si="1">(MAX(B163:B167)-MIN(B163:B167))/MIN(B163:B167)*100</f>
        <v>3.9898235621005878</v>
      </c>
      <c r="C169">
        <f t="shared" si="1"/>
        <v>3.8896882895243214</v>
      </c>
      <c r="D169">
        <f t="shared" si="1"/>
        <v>3.9318653725433368</v>
      </c>
      <c r="E169">
        <f t="shared" si="1"/>
        <v>3.9139671561709957</v>
      </c>
      <c r="F169">
        <f t="shared" si="1"/>
        <v>5.4267965334764998</v>
      </c>
      <c r="G169">
        <f t="shared" si="1"/>
        <v>3.6182181358869872</v>
      </c>
      <c r="H169">
        <f t="shared" si="1"/>
        <v>3.3384907518109914</v>
      </c>
      <c r="I169">
        <f t="shared" si="1"/>
        <v>3.434857995403187</v>
      </c>
      <c r="J169">
        <f t="shared" si="1"/>
        <v>2.1974994299612418</v>
      </c>
    </row>
    <row r="170" spans="1:10">
      <c r="A170" s="22" t="s">
        <v>565</v>
      </c>
    </row>
    <row r="172" spans="1:10">
      <c r="B172" s="70">
        <v>1991</v>
      </c>
      <c r="C172" s="70">
        <v>1992</v>
      </c>
      <c r="D172" s="70">
        <v>1993</v>
      </c>
      <c r="E172" s="70">
        <v>1994</v>
      </c>
      <c r="F172" s="70">
        <v>1995</v>
      </c>
      <c r="G172" s="70">
        <v>1996</v>
      </c>
      <c r="H172" s="70">
        <v>1997</v>
      </c>
      <c r="I172" s="70">
        <v>1998</v>
      </c>
      <c r="J172" s="70">
        <v>1999</v>
      </c>
    </row>
    <row r="173" spans="1:10">
      <c r="A173" t="s">
        <v>550</v>
      </c>
      <c r="B173">
        <f>J163*(1+J23)</f>
        <v>29848.484848484833</v>
      </c>
      <c r="C173">
        <f>B173*(1+B30)</f>
        <v>30714.285714285699</v>
      </c>
      <c r="D173">
        <f>C173*(1+C30)</f>
        <v>31558.441558441547</v>
      </c>
      <c r="E173">
        <f>D173*(1+D30)</f>
        <v>32402.597402597385</v>
      </c>
      <c r="F173">
        <f>E173*(1+E30)</f>
        <v>33225.108225108212</v>
      </c>
      <c r="G173">
        <f>F173*(1+F30)</f>
        <v>34329.004329004318</v>
      </c>
      <c r="H173">
        <f>G173*(1+G30)</f>
        <v>34913.419913419908</v>
      </c>
      <c r="I173">
        <f>H173*(1+H30)</f>
        <v>35476.190476190473</v>
      </c>
      <c r="J173">
        <f>I173*(1+I30)</f>
        <v>36428.571428571428</v>
      </c>
    </row>
    <row r="174" spans="1:10">
      <c r="A174" t="s">
        <v>551</v>
      </c>
      <c r="B174">
        <f>J164*(1+J24)</f>
        <v>30353.982300884956</v>
      </c>
      <c r="C174">
        <f>B174*(1+B31)</f>
        <v>31261.061946902661</v>
      </c>
      <c r="D174">
        <f>C174*(1+C31)</f>
        <v>32101.769911504427</v>
      </c>
      <c r="E174">
        <f>D174*(1+D31)</f>
        <v>33053.097345132745</v>
      </c>
      <c r="F174">
        <f>E174*(1+E31)</f>
        <v>33893.805309734511</v>
      </c>
      <c r="G174">
        <f>F174*(1+F31)</f>
        <v>34911.504424778759</v>
      </c>
      <c r="H174">
        <f>G174*(1+G31)</f>
        <v>35663.716814159285</v>
      </c>
      <c r="I174">
        <f>H174*(1+H31)</f>
        <v>36194.690265486723</v>
      </c>
      <c r="J174">
        <f>I174*(1+I31)</f>
        <v>37146.017699115044</v>
      </c>
    </row>
    <row r="175" spans="1:10">
      <c r="A175" t="s">
        <v>542</v>
      </c>
      <c r="B175">
        <f>J165*(1+J25)</f>
        <v>30673.798798798813</v>
      </c>
      <c r="C175">
        <f>B175*(1+B32)</f>
        <v>31602.852852852877</v>
      </c>
      <c r="D175">
        <f>C175*(1+C32)</f>
        <v>32535.660660660677</v>
      </c>
      <c r="E175">
        <f>D175*(1+D32)</f>
        <v>33384.009009009031</v>
      </c>
      <c r="F175">
        <f>E175*(1+E32)</f>
        <v>34320.570570570599</v>
      </c>
      <c r="G175">
        <f>F175*(1+F32)</f>
        <v>35326.57657657659</v>
      </c>
      <c r="H175">
        <f>G175*(1+G32)</f>
        <v>36152.402402402418</v>
      </c>
      <c r="I175">
        <f>H175*(1+H32)</f>
        <v>36713.588588588616</v>
      </c>
      <c r="J175">
        <f>I175*(1+I32)</f>
        <v>37516.891891891923</v>
      </c>
    </row>
    <row r="176" spans="1:10">
      <c r="A176" t="s">
        <v>543</v>
      </c>
      <c r="B176" s="91">
        <f>J166*(1+J26)</f>
        <v>31159.476117103222</v>
      </c>
      <c r="C176" s="91">
        <f>B176*(1+B33)</f>
        <v>32109.013867488437</v>
      </c>
      <c r="D176" s="91">
        <f>C176*(1+C33)</f>
        <v>33091.294298921406</v>
      </c>
      <c r="E176" s="91">
        <f>D176*(1+D33)</f>
        <v>33952.234206471476</v>
      </c>
      <c r="F176" s="91">
        <f>E176*(1+E33)</f>
        <v>34917.180277349747</v>
      </c>
      <c r="G176" s="91">
        <f>F176*(1+F33)</f>
        <v>35880.200308166379</v>
      </c>
      <c r="H176" s="91">
        <f>G176*(1+G33)</f>
        <v>36862.480739599356</v>
      </c>
      <c r="I176" s="91">
        <f>H176*(1+H33)</f>
        <v>37484.591679506906</v>
      </c>
      <c r="J176" s="91">
        <f>I176*(1+I33)</f>
        <v>38168.335901386723</v>
      </c>
    </row>
    <row r="177" spans="1:10">
      <c r="A177" t="s">
        <v>549</v>
      </c>
      <c r="B177">
        <f>J167*(1+J27)</f>
        <v>30598.802395209594</v>
      </c>
      <c r="C177">
        <f>B177*(1+B34)</f>
        <v>31556.886227544925</v>
      </c>
      <c r="D177">
        <f>C177*(1+C34)</f>
        <v>32455.089820359299</v>
      </c>
      <c r="E177">
        <f>D177*(1+D34)</f>
        <v>33338.323353293432</v>
      </c>
      <c r="F177">
        <f>E177*(1+E34)</f>
        <v>34273.952095808396</v>
      </c>
      <c r="G177">
        <f>F177*(1+F34)</f>
        <v>35254.491017964086</v>
      </c>
      <c r="H177">
        <f>G177*(1+G34)</f>
        <v>36047.904191616784</v>
      </c>
      <c r="I177">
        <f>H177*(1+H34)</f>
        <v>36646.706586826374</v>
      </c>
      <c r="J177">
        <f>I177*(1+I34)</f>
        <v>37425.149700598828</v>
      </c>
    </row>
    <row r="179" spans="1:10">
      <c r="A179" s="22" t="s">
        <v>564</v>
      </c>
      <c r="B179">
        <f t="shared" ref="B179:J179" si="2">(MAX(B173:B177)-MIN(B173:B177))/MIN(B173:B177)*100</f>
        <v>4.3921534887722693</v>
      </c>
      <c r="C179">
        <f t="shared" si="2"/>
        <v>4.5409753825205419</v>
      </c>
      <c r="D179">
        <f t="shared" si="2"/>
        <v>4.8571876961707474</v>
      </c>
      <c r="E179">
        <f t="shared" si="2"/>
        <v>4.7824462484290615</v>
      </c>
      <c r="F179">
        <f t="shared" si="2"/>
        <v>5.0927510627725727</v>
      </c>
      <c r="G179">
        <f t="shared" si="2"/>
        <v>4.5186162823005835</v>
      </c>
      <c r="H179">
        <f t="shared" si="2"/>
        <v>5.5825548772157774</v>
      </c>
      <c r="I179">
        <f t="shared" si="2"/>
        <v>5.6612651368651123</v>
      </c>
      <c r="J179">
        <f t="shared" si="2"/>
        <v>4.7758240430223804</v>
      </c>
    </row>
    <row r="180" spans="1:10">
      <c r="A180" s="22" t="s">
        <v>565</v>
      </c>
    </row>
    <row r="182" spans="1:10">
      <c r="B182" s="70">
        <v>2000</v>
      </c>
      <c r="C182" s="70">
        <v>2001</v>
      </c>
      <c r="D182" s="70">
        <v>2002</v>
      </c>
      <c r="E182" s="70">
        <v>2003</v>
      </c>
      <c r="F182" s="70">
        <v>2004</v>
      </c>
      <c r="G182" s="70">
        <v>2005</v>
      </c>
      <c r="H182" s="70">
        <v>2006</v>
      </c>
      <c r="I182" s="70">
        <v>2007</v>
      </c>
      <c r="J182" s="70">
        <v>2008</v>
      </c>
    </row>
    <row r="183" spans="1:10">
      <c r="A183" t="s">
        <v>550</v>
      </c>
      <c r="B183">
        <f>J173*(1+J30)</f>
        <v>37662.337662337653</v>
      </c>
      <c r="C183">
        <f>B183*(1+B37)</f>
        <v>38246.753246753236</v>
      </c>
      <c r="D183">
        <f>C183*(1+C37)</f>
        <v>39155.844155844148</v>
      </c>
      <c r="E183">
        <f>D183*(1+D37)</f>
        <v>39891.77489177489</v>
      </c>
      <c r="F183">
        <f>E183*(1+E37)</f>
        <v>41190.476190476191</v>
      </c>
      <c r="G183">
        <f>F183*(1+F37)</f>
        <v>42597.402597402601</v>
      </c>
      <c r="H183">
        <f>G183*(1+G37)</f>
        <v>43679.653679653682</v>
      </c>
      <c r="I183">
        <f>H183*(1+H37)</f>
        <v>45462.337662337661</v>
      </c>
      <c r="J183">
        <f>I183*(1+I37)</f>
        <v>45503.896103896106</v>
      </c>
    </row>
    <row r="184" spans="1:10">
      <c r="A184" t="s">
        <v>551</v>
      </c>
      <c r="B184">
        <f>J174*(1+J31)</f>
        <v>38429.203539823007</v>
      </c>
      <c r="C184">
        <f>B184*(1+B38)</f>
        <v>39446.902654867263</v>
      </c>
      <c r="D184">
        <f>C184*(1+C38)</f>
        <v>40044.24778761062</v>
      </c>
      <c r="E184">
        <f>D184*(1+D38)</f>
        <v>40973.451327433628</v>
      </c>
      <c r="F184">
        <f>E184*(1+E38)</f>
        <v>42013.274336283182</v>
      </c>
      <c r="G184">
        <f>F184*(1+F38)</f>
        <v>43982.300884955745</v>
      </c>
      <c r="H184">
        <f>G184*(1+G38)</f>
        <v>44889.380530973445</v>
      </c>
      <c r="I184">
        <f>H184*(1+H38)</f>
        <v>46126.106194690256</v>
      </c>
      <c r="J184">
        <f>I184*(1+I38)</f>
        <v>48403.318584070774</v>
      </c>
    </row>
    <row r="185" spans="1:10">
      <c r="A185" t="s">
        <v>542</v>
      </c>
      <c r="B185">
        <f>J175*(1+J32)</f>
        <v>38783.783783783809</v>
      </c>
      <c r="C185">
        <f>B185*(1+B39)</f>
        <v>39879.879879879911</v>
      </c>
      <c r="D185">
        <f>C185*(1+C39)</f>
        <v>40512.387387387425</v>
      </c>
      <c r="E185">
        <f>D185*(1+D39)</f>
        <v>41432.057057057093</v>
      </c>
      <c r="F185">
        <f>E185*(1+E39)</f>
        <v>42541.291291291331</v>
      </c>
      <c r="G185">
        <f>F185*(1+F39)</f>
        <v>43984.609609609652</v>
      </c>
      <c r="H185">
        <f>G185*(1+G39)</f>
        <v>45403.528528528572</v>
      </c>
      <c r="I185">
        <f>H185*(1+H39)</f>
        <v>46698.742492492536</v>
      </c>
      <c r="J185">
        <f>I185*(1+I39)</f>
        <v>48491.55405405409</v>
      </c>
    </row>
    <row r="186" spans="1:10">
      <c r="A186" t="s">
        <v>543</v>
      </c>
      <c r="B186" s="91">
        <f>J176*(1+J33)</f>
        <v>39354.776579352816</v>
      </c>
      <c r="C186" s="91">
        <f>B186*(1+B40)</f>
        <v>40649.075500770385</v>
      </c>
      <c r="D186" s="91">
        <f>C186*(1+C40)</f>
        <v>41296.224961479158</v>
      </c>
      <c r="E186" s="91">
        <f>D186*(1+D40)</f>
        <v>42238.05855161784</v>
      </c>
      <c r="F186" s="91">
        <f>E186*(1+E40)</f>
        <v>43210.708782742651</v>
      </c>
      <c r="G186" s="91">
        <f>F186*(1+F40)</f>
        <v>44553.158705701047</v>
      </c>
      <c r="H186" s="91">
        <f>G186*(1+G40)</f>
        <v>46292.372881355906</v>
      </c>
      <c r="I186" s="91">
        <f>H186*(1+H40)</f>
        <v>47351.117103235716</v>
      </c>
      <c r="J186" s="91">
        <f>I186*(1+I40)</f>
        <v>49369.414483821231</v>
      </c>
    </row>
    <row r="187" spans="1:10">
      <c r="A187" t="s">
        <v>549</v>
      </c>
      <c r="B187">
        <f>J177*(1+J34)</f>
        <v>38772.455089820389</v>
      </c>
      <c r="C187">
        <f>B187*(1+B41)</f>
        <v>39895.209580838353</v>
      </c>
      <c r="D187">
        <f>C187*(1+C41)</f>
        <v>40471.556886227576</v>
      </c>
      <c r="E187">
        <f>D187*(1+D41)</f>
        <v>41332.335329341353</v>
      </c>
      <c r="F187">
        <f>E187*(1+E41)</f>
        <v>42559.880239520986</v>
      </c>
      <c r="G187">
        <f>F187*(1+F41)</f>
        <v>43884.73053892218</v>
      </c>
      <c r="H187">
        <f>G187*(1+G41)</f>
        <v>45681.137724550921</v>
      </c>
      <c r="I187">
        <f>H187*(1+H41)</f>
        <v>46749.101796407216</v>
      </c>
      <c r="J187">
        <f>I187*(1+I41)</f>
        <v>49241.392215568892</v>
      </c>
    </row>
    <row r="189" spans="1:10">
      <c r="A189" s="22" t="s">
        <v>564</v>
      </c>
      <c r="B189">
        <f t="shared" ref="B189:J189" si="3">(MAX(B183:B187)-MIN(B183:B187))/MIN(B183:B187)*100</f>
        <v>4.4937171244885361</v>
      </c>
      <c r="C189">
        <f t="shared" si="3"/>
        <v>6.2811142125405937</v>
      </c>
      <c r="D189">
        <f t="shared" si="3"/>
        <v>5.4663125052701753</v>
      </c>
      <c r="E189">
        <f t="shared" si="3"/>
        <v>5.8816226307511812</v>
      </c>
      <c r="F189">
        <f t="shared" si="3"/>
        <v>4.9046109176411177</v>
      </c>
      <c r="G189">
        <f t="shared" si="3"/>
        <v>4.5912567176518406</v>
      </c>
      <c r="H189">
        <f t="shared" si="3"/>
        <v>5.9815474290705035</v>
      </c>
      <c r="I189">
        <f t="shared" si="3"/>
        <v>4.1546025523953114</v>
      </c>
      <c r="J189">
        <f t="shared" si="3"/>
        <v>8.4949173826769382</v>
      </c>
    </row>
    <row r="190" spans="1:10">
      <c r="A190" s="22" t="s">
        <v>565</v>
      </c>
    </row>
    <row r="192" spans="1:10">
      <c r="B192" s="70">
        <v>2009</v>
      </c>
    </row>
    <row r="193" spans="1:2">
      <c r="A193" t="s">
        <v>550</v>
      </c>
      <c r="B193">
        <f>J183*(1+J37)</f>
        <v>46742.207792207795</v>
      </c>
    </row>
    <row r="194" spans="1:2">
      <c r="A194" t="s">
        <v>551</v>
      </c>
      <c r="B194">
        <f>J184*(1+J38)</f>
        <v>47780.752212389365</v>
      </c>
    </row>
    <row r="195" spans="1:2">
      <c r="A195" t="s">
        <v>542</v>
      </c>
      <c r="B195">
        <f>J185*(1+J39)</f>
        <v>48319.144144144178</v>
      </c>
    </row>
    <row r="196" spans="1:2">
      <c r="A196" t="s">
        <v>543</v>
      </c>
      <c r="B196" s="91">
        <f>J186*(1+J40)</f>
        <v>49461.248073959898</v>
      </c>
    </row>
    <row r="197" spans="1:2">
      <c r="A197" t="s">
        <v>549</v>
      </c>
      <c r="B197">
        <f>J187*(1+J41)</f>
        <v>48419.011976047928</v>
      </c>
    </row>
    <row r="199" spans="1:2">
      <c r="A199" s="22" t="s">
        <v>564</v>
      </c>
      <c r="B199">
        <f>(MAX(B193:B197)-MIN(B193:B197))/MIN(B193:B197)*100</f>
        <v>5.8170985286779349</v>
      </c>
    </row>
    <row r="200" spans="1:2">
      <c r="A200" s="22" t="s">
        <v>565</v>
      </c>
    </row>
    <row r="201" spans="1:2">
      <c r="A201" s="22"/>
    </row>
    <row r="202" spans="1:2">
      <c r="A202" s="22"/>
    </row>
    <row r="203" spans="1:2">
      <c r="A203" s="91" t="s">
        <v>567</v>
      </c>
      <c r="B203" s="91"/>
    </row>
    <row r="204" spans="1:2">
      <c r="A204" t="s">
        <v>550</v>
      </c>
      <c r="B204">
        <v>3</v>
      </c>
    </row>
    <row r="205" spans="1:2">
      <c r="A205" t="s">
        <v>551</v>
      </c>
      <c r="B205">
        <v>1</v>
      </c>
    </row>
    <row r="206" spans="1:2">
      <c r="A206" t="s">
        <v>542</v>
      </c>
      <c r="B206">
        <v>0</v>
      </c>
    </row>
    <row r="207" spans="1:2">
      <c r="A207" t="s">
        <v>543</v>
      </c>
      <c r="B207">
        <v>31</v>
      </c>
    </row>
    <row r="208" spans="1:2">
      <c r="A208" t="s">
        <v>549</v>
      </c>
      <c r="B208">
        <v>1</v>
      </c>
    </row>
  </sheetData>
  <pageMargins left="0.7" right="0.7" top="0.75" bottom="0.75" header="0.3" footer="0.3"/>
  <pageSetup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49"/>
  <sheetViews>
    <sheetView topLeftCell="F43" workbookViewId="0">
      <selection activeCell="W43" sqref="W43"/>
    </sheetView>
  </sheetViews>
  <sheetFormatPr defaultRowHeight="12.75"/>
  <cols>
    <col min="2" max="2" width="44.42578125" customWidth="1"/>
    <col min="3" max="3" width="14.5703125" customWidth="1"/>
    <col min="4" max="5" width="20.42578125" customWidth="1"/>
    <col min="6" max="6" width="14.85546875" customWidth="1"/>
    <col min="7" max="7" width="12.140625" customWidth="1"/>
  </cols>
  <sheetData>
    <row r="1" spans="1:41" ht="13.5" thickBot="1">
      <c r="D1" t="s">
        <v>546</v>
      </c>
    </row>
    <row r="2" spans="1:41" ht="13.5" thickBot="1">
      <c r="F2" s="76"/>
      <c r="G2" s="77"/>
    </row>
    <row r="3" spans="1:41">
      <c r="A3" s="70"/>
    </row>
    <row r="4" spans="1:41">
      <c r="A4" s="70"/>
      <c r="D4" t="s">
        <v>8</v>
      </c>
    </row>
    <row r="5" spans="1:41">
      <c r="A5" s="70"/>
      <c r="D5" s="79">
        <v>1972</v>
      </c>
      <c r="E5" s="79">
        <v>1973</v>
      </c>
      <c r="F5" s="70">
        <v>1974</v>
      </c>
      <c r="G5" s="70">
        <v>1975</v>
      </c>
      <c r="H5" s="70">
        <v>1976</v>
      </c>
      <c r="I5" s="70">
        <v>1977</v>
      </c>
      <c r="J5" s="70">
        <v>1978</v>
      </c>
      <c r="K5" s="70">
        <v>1979</v>
      </c>
      <c r="L5" s="70">
        <v>1980</v>
      </c>
      <c r="M5" s="70">
        <v>1981</v>
      </c>
      <c r="N5" s="70">
        <v>1982</v>
      </c>
      <c r="O5" s="70">
        <v>1983</v>
      </c>
      <c r="P5" s="70">
        <v>1984</v>
      </c>
      <c r="Q5" s="70">
        <v>1985</v>
      </c>
      <c r="R5" s="70">
        <v>1986</v>
      </c>
      <c r="S5" s="70">
        <v>1987</v>
      </c>
      <c r="T5" s="70">
        <v>1988</v>
      </c>
      <c r="U5" s="70">
        <v>1989</v>
      </c>
      <c r="V5" s="70">
        <v>1990</v>
      </c>
      <c r="W5" s="70">
        <v>1991</v>
      </c>
      <c r="X5" s="70">
        <v>1992</v>
      </c>
      <c r="Y5" s="70">
        <v>1993</v>
      </c>
      <c r="Z5" s="70">
        <v>1994</v>
      </c>
      <c r="AA5" s="70">
        <v>1995</v>
      </c>
      <c r="AB5" s="70">
        <v>1996</v>
      </c>
      <c r="AC5" s="70">
        <v>1997</v>
      </c>
      <c r="AD5" s="70">
        <v>1998</v>
      </c>
      <c r="AE5" s="70">
        <v>1999</v>
      </c>
      <c r="AF5" s="70">
        <v>2000</v>
      </c>
      <c r="AG5" s="70">
        <v>2001</v>
      </c>
      <c r="AH5" s="70">
        <v>2002</v>
      </c>
      <c r="AI5" s="70">
        <v>2003</v>
      </c>
      <c r="AJ5" s="70">
        <v>2004</v>
      </c>
      <c r="AK5" s="70">
        <v>2005</v>
      </c>
      <c r="AL5" s="70">
        <v>2006</v>
      </c>
      <c r="AM5" s="70">
        <v>2007</v>
      </c>
      <c r="AN5" s="70">
        <v>2008</v>
      </c>
      <c r="AO5" s="70">
        <v>2009</v>
      </c>
    </row>
    <row r="6" spans="1:41">
      <c r="A6" s="70"/>
      <c r="C6" s="5" t="s">
        <v>11</v>
      </c>
      <c r="D6" s="10">
        <v>41.1</v>
      </c>
      <c r="E6" s="10">
        <v>42.6</v>
      </c>
      <c r="F6" s="10">
        <v>46.6</v>
      </c>
      <c r="G6" s="10">
        <v>52.1</v>
      </c>
      <c r="H6" s="10">
        <v>55.6</v>
      </c>
      <c r="I6" s="10">
        <v>58.5</v>
      </c>
      <c r="J6" s="10">
        <v>62.5</v>
      </c>
      <c r="K6" s="10">
        <v>68.3</v>
      </c>
      <c r="L6" s="10">
        <v>77.8</v>
      </c>
      <c r="M6" s="10">
        <v>87</v>
      </c>
      <c r="N6" s="10">
        <v>94.3</v>
      </c>
      <c r="O6" s="10">
        <v>97.8</v>
      </c>
      <c r="P6" s="10">
        <v>101.9</v>
      </c>
      <c r="Q6" s="10">
        <v>105.5</v>
      </c>
      <c r="R6" s="10">
        <v>109.6</v>
      </c>
      <c r="S6" s="10">
        <v>111.2</v>
      </c>
      <c r="T6" s="10">
        <v>115.7</v>
      </c>
      <c r="U6" s="10">
        <v>121.1</v>
      </c>
      <c r="V6" s="10">
        <v>127.4</v>
      </c>
      <c r="W6" s="10">
        <v>134.6</v>
      </c>
      <c r="X6" s="10">
        <v>138.1</v>
      </c>
      <c r="Y6" s="10">
        <v>142.6</v>
      </c>
      <c r="Z6" s="10">
        <v>146.19999999999999</v>
      </c>
      <c r="AA6" s="10">
        <v>150.30000000000001</v>
      </c>
      <c r="AB6" s="10">
        <v>154.4</v>
      </c>
      <c r="AC6" s="10">
        <v>159.1</v>
      </c>
      <c r="AD6" s="10">
        <v>161.6</v>
      </c>
      <c r="AE6" s="10">
        <v>164.3</v>
      </c>
      <c r="AF6" s="10">
        <v>168.8</v>
      </c>
      <c r="AG6" s="10">
        <v>175.1</v>
      </c>
      <c r="AH6" s="10">
        <v>177.1</v>
      </c>
      <c r="AI6" s="10">
        <v>181.7</v>
      </c>
      <c r="AJ6" s="10">
        <v>185.2</v>
      </c>
      <c r="AK6" s="10">
        <v>190.7</v>
      </c>
      <c r="AL6" s="10">
        <v>198.3</v>
      </c>
      <c r="AM6" s="10">
        <v>202.416</v>
      </c>
      <c r="AN6" s="10">
        <v>211.08</v>
      </c>
      <c r="AO6" s="10">
        <v>211.143</v>
      </c>
    </row>
    <row r="7" spans="1:41">
      <c r="A7" s="70"/>
      <c r="C7" s="7" t="s">
        <v>10</v>
      </c>
      <c r="D7" s="10">
        <v>41.3</v>
      </c>
      <c r="E7" s="10">
        <v>42.9</v>
      </c>
      <c r="F7" s="10">
        <v>47.2</v>
      </c>
      <c r="G7" s="10">
        <v>52.5</v>
      </c>
      <c r="H7" s="10">
        <v>55.8</v>
      </c>
      <c r="I7" s="10">
        <v>59.1</v>
      </c>
      <c r="J7" s="10">
        <v>62.9</v>
      </c>
      <c r="K7" s="10">
        <v>69.099999999999994</v>
      </c>
      <c r="L7" s="10">
        <v>78.900000000000006</v>
      </c>
      <c r="M7" s="10">
        <v>87.9</v>
      </c>
      <c r="N7" s="10">
        <v>94.6</v>
      </c>
      <c r="O7" s="10">
        <v>97.9</v>
      </c>
      <c r="P7" s="10">
        <v>102.4</v>
      </c>
      <c r="Q7" s="10">
        <v>106</v>
      </c>
      <c r="R7" s="10">
        <v>109.3</v>
      </c>
      <c r="S7" s="10">
        <v>111.6</v>
      </c>
      <c r="T7" s="10">
        <v>116</v>
      </c>
      <c r="U7" s="10">
        <v>121.6</v>
      </c>
      <c r="V7" s="10">
        <v>128</v>
      </c>
      <c r="W7" s="10">
        <v>134.80000000000001</v>
      </c>
      <c r="X7" s="10">
        <v>138.6</v>
      </c>
      <c r="Y7" s="10">
        <v>143.1</v>
      </c>
      <c r="Z7" s="10">
        <v>146.69999999999999</v>
      </c>
      <c r="AA7" s="10">
        <v>150.9</v>
      </c>
      <c r="AB7" s="10">
        <v>154.9</v>
      </c>
      <c r="AC7" s="10">
        <v>159.6</v>
      </c>
      <c r="AD7" s="10">
        <v>161.9</v>
      </c>
      <c r="AE7" s="10">
        <v>164.5</v>
      </c>
      <c r="AF7" s="10">
        <v>169.8</v>
      </c>
      <c r="AG7" s="10">
        <v>175.8</v>
      </c>
      <c r="AH7" s="10">
        <v>177.8</v>
      </c>
      <c r="AI7" s="10">
        <v>183.1</v>
      </c>
      <c r="AJ7" s="10">
        <v>186.2</v>
      </c>
      <c r="AK7" s="10">
        <v>191.8</v>
      </c>
      <c r="AL7" s="10">
        <v>198.7</v>
      </c>
      <c r="AM7" s="10">
        <v>203.499</v>
      </c>
      <c r="AN7" s="10">
        <v>211.69300000000001</v>
      </c>
      <c r="AO7" s="10">
        <v>212.19300000000001</v>
      </c>
    </row>
    <row r="8" spans="1:41">
      <c r="A8" s="70"/>
      <c r="C8" s="7" t="s">
        <v>14</v>
      </c>
      <c r="D8" s="10">
        <v>41.4</v>
      </c>
      <c r="E8" s="10">
        <v>43.3</v>
      </c>
      <c r="F8" s="10">
        <v>47.8</v>
      </c>
      <c r="G8" s="10">
        <v>52.7</v>
      </c>
      <c r="H8" s="10">
        <v>55.9</v>
      </c>
      <c r="I8" s="10">
        <v>59.5</v>
      </c>
      <c r="J8" s="10">
        <v>63.4</v>
      </c>
      <c r="K8" s="10">
        <v>69.8</v>
      </c>
      <c r="L8" s="10">
        <v>80.099999999999994</v>
      </c>
      <c r="M8" s="10">
        <v>88.5</v>
      </c>
      <c r="N8" s="10">
        <v>94.5</v>
      </c>
      <c r="O8" s="10">
        <v>97.9</v>
      </c>
      <c r="P8" s="10">
        <v>102.6</v>
      </c>
      <c r="Q8" s="10">
        <v>106.4</v>
      </c>
      <c r="R8" s="10">
        <v>108.8</v>
      </c>
      <c r="S8" s="10">
        <v>112.1</v>
      </c>
      <c r="T8" s="10">
        <v>116.5</v>
      </c>
      <c r="U8" s="10">
        <v>122.3</v>
      </c>
      <c r="V8" s="10">
        <v>128.69999999999999</v>
      </c>
      <c r="W8" s="10">
        <v>135</v>
      </c>
      <c r="X8" s="10">
        <v>139.30000000000001</v>
      </c>
      <c r="Y8" s="10">
        <v>143.6</v>
      </c>
      <c r="Z8" s="10">
        <v>147.19999999999999</v>
      </c>
      <c r="AA8" s="10">
        <v>151.4</v>
      </c>
      <c r="AB8" s="10">
        <v>155.69999999999999</v>
      </c>
      <c r="AC8" s="10">
        <v>160</v>
      </c>
      <c r="AD8" s="10">
        <v>162.19999999999999</v>
      </c>
      <c r="AE8" s="10">
        <v>165</v>
      </c>
      <c r="AF8" s="10">
        <v>171.2</v>
      </c>
      <c r="AG8" s="10">
        <v>176.2</v>
      </c>
      <c r="AH8" s="10">
        <v>178.8</v>
      </c>
      <c r="AI8" s="10">
        <v>184.2</v>
      </c>
      <c r="AJ8" s="10">
        <v>187.4</v>
      </c>
      <c r="AK8" s="10">
        <v>193.3</v>
      </c>
      <c r="AL8" s="10">
        <v>199.8</v>
      </c>
      <c r="AM8" s="10">
        <v>205.352</v>
      </c>
      <c r="AN8" s="10">
        <v>213.52799999999999</v>
      </c>
      <c r="AO8" s="10">
        <v>212.709</v>
      </c>
    </row>
    <row r="9" spans="1:41">
      <c r="A9" s="70"/>
      <c r="C9" s="7" t="s">
        <v>3</v>
      </c>
      <c r="D9" s="10">
        <v>41.5</v>
      </c>
      <c r="E9" s="10">
        <v>43.6</v>
      </c>
      <c r="F9" s="10">
        <v>48</v>
      </c>
      <c r="G9" s="10">
        <v>52.9</v>
      </c>
      <c r="H9" s="10">
        <v>56.1</v>
      </c>
      <c r="I9" s="10">
        <v>60</v>
      </c>
      <c r="J9" s="10">
        <v>63.9</v>
      </c>
      <c r="K9" s="10">
        <v>70.599999999999994</v>
      </c>
      <c r="L9" s="10">
        <v>81</v>
      </c>
      <c r="M9" s="10">
        <v>89.1</v>
      </c>
      <c r="N9" s="10">
        <v>94.9</v>
      </c>
      <c r="O9" s="10">
        <v>98.6</v>
      </c>
      <c r="P9" s="10">
        <v>103.1</v>
      </c>
      <c r="Q9" s="10">
        <v>106.9</v>
      </c>
      <c r="R9" s="10">
        <v>108.6</v>
      </c>
      <c r="S9" s="10">
        <v>112.7</v>
      </c>
      <c r="T9" s="10">
        <v>117.1</v>
      </c>
      <c r="U9" s="10">
        <v>123.1</v>
      </c>
      <c r="V9" s="10">
        <v>128.9</v>
      </c>
      <c r="W9" s="10">
        <v>135.19999999999999</v>
      </c>
      <c r="X9" s="10">
        <v>139.5</v>
      </c>
      <c r="Y9" s="10">
        <v>144</v>
      </c>
      <c r="Z9" s="10">
        <v>147.4</v>
      </c>
      <c r="AA9" s="10">
        <v>151.9</v>
      </c>
      <c r="AB9" s="10">
        <v>156.30000000000001</v>
      </c>
      <c r="AC9" s="10">
        <v>160.19999999999999</v>
      </c>
      <c r="AD9" s="10">
        <v>162.5</v>
      </c>
      <c r="AE9" s="10">
        <v>166.2</v>
      </c>
      <c r="AF9" s="10">
        <v>171.3</v>
      </c>
      <c r="AG9" s="10">
        <v>176.9</v>
      </c>
      <c r="AH9" s="10">
        <v>179.8</v>
      </c>
      <c r="AI9" s="10">
        <v>183.8</v>
      </c>
      <c r="AJ9" s="10">
        <v>188</v>
      </c>
      <c r="AK9" s="10">
        <v>194.6</v>
      </c>
      <c r="AL9" s="10">
        <v>201.5</v>
      </c>
      <c r="AM9" s="10">
        <v>206.68600000000001</v>
      </c>
      <c r="AN9" s="10">
        <v>214.82300000000001</v>
      </c>
      <c r="AO9" s="10">
        <v>213.24</v>
      </c>
    </row>
    <row r="10" spans="1:41">
      <c r="A10" s="70"/>
      <c r="C10" s="7" t="s">
        <v>15</v>
      </c>
      <c r="D10" s="10">
        <v>41.6</v>
      </c>
      <c r="E10" s="10">
        <v>43.9</v>
      </c>
      <c r="F10" s="10">
        <v>48.6</v>
      </c>
      <c r="G10" s="10">
        <v>53.2</v>
      </c>
      <c r="H10" s="10">
        <v>56.5</v>
      </c>
      <c r="I10" s="10">
        <v>60.3</v>
      </c>
      <c r="J10" s="10">
        <v>64.5</v>
      </c>
      <c r="K10" s="10">
        <v>71.5</v>
      </c>
      <c r="L10" s="10">
        <v>81.8</v>
      </c>
      <c r="M10" s="10">
        <v>89.8</v>
      </c>
      <c r="N10" s="10">
        <v>95.8</v>
      </c>
      <c r="O10" s="10">
        <v>99.2</v>
      </c>
      <c r="P10" s="10">
        <v>103.4</v>
      </c>
      <c r="Q10" s="10">
        <v>107.3</v>
      </c>
      <c r="R10" s="10">
        <v>108.9</v>
      </c>
      <c r="S10" s="10">
        <v>113.1</v>
      </c>
      <c r="T10" s="10">
        <v>117.5</v>
      </c>
      <c r="U10" s="10">
        <v>123.8</v>
      </c>
      <c r="V10" s="10">
        <v>129.19999999999999</v>
      </c>
      <c r="W10" s="10">
        <v>135.6</v>
      </c>
      <c r="X10" s="10">
        <v>139.69999999999999</v>
      </c>
      <c r="Y10" s="10">
        <v>144.19999999999999</v>
      </c>
      <c r="Z10" s="10">
        <v>147.5</v>
      </c>
      <c r="AA10" s="10">
        <v>152.19999999999999</v>
      </c>
      <c r="AB10" s="10">
        <v>156.6</v>
      </c>
      <c r="AC10" s="10">
        <v>160.1</v>
      </c>
      <c r="AD10" s="10">
        <v>162.80000000000001</v>
      </c>
      <c r="AE10" s="10">
        <v>166.2</v>
      </c>
      <c r="AF10" s="10">
        <v>171.5</v>
      </c>
      <c r="AG10" s="10">
        <v>177.7</v>
      </c>
      <c r="AH10" s="10">
        <v>179.8</v>
      </c>
      <c r="AI10" s="10">
        <v>183.5</v>
      </c>
      <c r="AJ10" s="10">
        <v>189.1</v>
      </c>
      <c r="AK10" s="10">
        <v>194.4</v>
      </c>
      <c r="AL10" s="10">
        <v>202.5</v>
      </c>
      <c r="AM10" s="10">
        <v>207.94900000000001</v>
      </c>
      <c r="AN10" s="10">
        <v>216.63200000000001</v>
      </c>
      <c r="AO10" s="10">
        <v>213.85599999999999</v>
      </c>
    </row>
    <row r="11" spans="1:41">
      <c r="A11" s="70"/>
      <c r="C11" s="7" t="s">
        <v>13</v>
      </c>
      <c r="D11" s="10">
        <v>41.7</v>
      </c>
      <c r="E11" s="10">
        <v>44.2</v>
      </c>
      <c r="F11" s="10">
        <v>49</v>
      </c>
      <c r="G11" s="10">
        <v>53.6</v>
      </c>
      <c r="H11" s="10">
        <v>56.8</v>
      </c>
      <c r="I11" s="10">
        <v>60.7</v>
      </c>
      <c r="J11" s="10">
        <v>65.2</v>
      </c>
      <c r="K11" s="10">
        <v>72.3</v>
      </c>
      <c r="L11" s="10">
        <v>82.7</v>
      </c>
      <c r="M11" s="10">
        <v>90.6</v>
      </c>
      <c r="N11" s="10">
        <v>97</v>
      </c>
      <c r="O11" s="10">
        <v>99.5</v>
      </c>
      <c r="P11" s="10">
        <v>103.7</v>
      </c>
      <c r="Q11" s="10">
        <v>107.6</v>
      </c>
      <c r="R11" s="10">
        <v>109.5</v>
      </c>
      <c r="S11" s="10">
        <v>113.5</v>
      </c>
      <c r="T11" s="10">
        <v>118</v>
      </c>
      <c r="U11" s="10">
        <v>124.1</v>
      </c>
      <c r="V11" s="10">
        <v>129.9</v>
      </c>
      <c r="W11" s="10">
        <v>136</v>
      </c>
      <c r="X11" s="10">
        <v>140.19999999999999</v>
      </c>
      <c r="Y11" s="10">
        <v>144.4</v>
      </c>
      <c r="Z11" s="10">
        <v>148</v>
      </c>
      <c r="AA11" s="10">
        <v>152.5</v>
      </c>
      <c r="AB11" s="10">
        <v>156.69999999999999</v>
      </c>
      <c r="AC11" s="10">
        <v>160.30000000000001</v>
      </c>
      <c r="AD11" s="10">
        <v>163</v>
      </c>
      <c r="AE11" s="10">
        <v>166.2</v>
      </c>
      <c r="AF11" s="10">
        <v>172.4</v>
      </c>
      <c r="AG11" s="10">
        <v>178</v>
      </c>
      <c r="AH11" s="10">
        <v>179.9</v>
      </c>
      <c r="AI11" s="10">
        <v>183.7</v>
      </c>
      <c r="AJ11" s="10">
        <v>189.7</v>
      </c>
      <c r="AK11" s="10">
        <v>194.5</v>
      </c>
      <c r="AL11" s="10">
        <v>202.9</v>
      </c>
      <c r="AM11" s="10">
        <v>208.352</v>
      </c>
      <c r="AN11" s="10">
        <v>218.815</v>
      </c>
      <c r="AO11" s="10">
        <v>215.69300000000001</v>
      </c>
    </row>
    <row r="12" spans="1:41">
      <c r="A12" s="70"/>
      <c r="C12" s="7" t="s">
        <v>12</v>
      </c>
      <c r="D12" s="10">
        <v>41.9</v>
      </c>
      <c r="E12" s="10">
        <v>44.3</v>
      </c>
      <c r="F12" s="10">
        <v>49.4</v>
      </c>
      <c r="G12" s="10">
        <v>54.2</v>
      </c>
      <c r="H12" s="10">
        <v>57.1</v>
      </c>
      <c r="I12" s="10">
        <v>61</v>
      </c>
      <c r="J12" s="10">
        <v>65.7</v>
      </c>
      <c r="K12" s="10">
        <v>73.099999999999994</v>
      </c>
      <c r="L12" s="10">
        <v>82.7</v>
      </c>
      <c r="M12" s="10">
        <v>91.6</v>
      </c>
      <c r="N12" s="10">
        <v>97.5</v>
      </c>
      <c r="O12" s="10">
        <v>99.9</v>
      </c>
      <c r="P12" s="10">
        <v>104.1</v>
      </c>
      <c r="Q12" s="10">
        <v>107.8</v>
      </c>
      <c r="R12" s="10">
        <v>109.5</v>
      </c>
      <c r="S12" s="10">
        <v>113.8</v>
      </c>
      <c r="T12" s="10">
        <v>118.5</v>
      </c>
      <c r="U12" s="10">
        <v>124.4</v>
      </c>
      <c r="V12" s="10">
        <v>130.4</v>
      </c>
      <c r="W12" s="10">
        <v>136.19999999999999</v>
      </c>
      <c r="X12" s="10">
        <v>140.5</v>
      </c>
      <c r="Y12" s="10">
        <v>144.4</v>
      </c>
      <c r="Z12" s="10">
        <v>148.4</v>
      </c>
      <c r="AA12" s="10">
        <v>152.5</v>
      </c>
      <c r="AB12" s="10">
        <v>157</v>
      </c>
      <c r="AC12" s="10">
        <v>160.5</v>
      </c>
      <c r="AD12" s="10">
        <v>163.19999999999999</v>
      </c>
      <c r="AE12" s="10">
        <v>166.7</v>
      </c>
      <c r="AF12" s="10">
        <v>172.8</v>
      </c>
      <c r="AG12" s="10">
        <v>177.5</v>
      </c>
      <c r="AH12" s="10">
        <v>180.1</v>
      </c>
      <c r="AI12" s="10">
        <v>183.9</v>
      </c>
      <c r="AJ12" s="10">
        <v>189.4</v>
      </c>
      <c r="AK12" s="10">
        <v>195.4</v>
      </c>
      <c r="AL12" s="10">
        <v>203.5</v>
      </c>
      <c r="AM12" s="10">
        <v>208.29900000000001</v>
      </c>
      <c r="AN12" s="10">
        <v>219.964</v>
      </c>
      <c r="AO12" s="10">
        <v>215.351</v>
      </c>
    </row>
    <row r="13" spans="1:41">
      <c r="A13" s="70"/>
      <c r="C13" s="7" t="s">
        <v>4</v>
      </c>
      <c r="D13" s="10">
        <v>42</v>
      </c>
      <c r="E13" s="10">
        <v>45.1</v>
      </c>
      <c r="F13" s="10">
        <v>50</v>
      </c>
      <c r="G13" s="10">
        <v>54.3</v>
      </c>
      <c r="H13" s="10">
        <v>57.4</v>
      </c>
      <c r="I13" s="10">
        <v>61.2</v>
      </c>
      <c r="J13" s="10">
        <v>66</v>
      </c>
      <c r="K13" s="10">
        <v>73.8</v>
      </c>
      <c r="L13" s="10">
        <v>83.3</v>
      </c>
      <c r="M13" s="10">
        <v>92.3</v>
      </c>
      <c r="N13" s="10">
        <v>97.7</v>
      </c>
      <c r="O13" s="10">
        <v>100.2</v>
      </c>
      <c r="P13" s="10">
        <v>104.5</v>
      </c>
      <c r="Q13" s="10">
        <v>108</v>
      </c>
      <c r="R13" s="10">
        <v>109.7</v>
      </c>
      <c r="S13" s="10">
        <v>114.4</v>
      </c>
      <c r="T13" s="10">
        <v>119</v>
      </c>
      <c r="U13" s="10">
        <v>124.6</v>
      </c>
      <c r="V13" s="10">
        <v>131.6</v>
      </c>
      <c r="W13" s="10">
        <v>136.6</v>
      </c>
      <c r="X13" s="10">
        <v>140.9</v>
      </c>
      <c r="Y13" s="10">
        <v>144.80000000000001</v>
      </c>
      <c r="Z13" s="10">
        <v>149</v>
      </c>
      <c r="AA13" s="10">
        <v>152.9</v>
      </c>
      <c r="AB13" s="10">
        <v>157.30000000000001</v>
      </c>
      <c r="AC13" s="10">
        <v>160.80000000000001</v>
      </c>
      <c r="AD13" s="10">
        <v>163.4</v>
      </c>
      <c r="AE13" s="10">
        <v>167.1</v>
      </c>
      <c r="AF13" s="10">
        <v>172.8</v>
      </c>
      <c r="AG13" s="10">
        <v>177.5</v>
      </c>
      <c r="AH13" s="10">
        <v>180.7</v>
      </c>
      <c r="AI13" s="10">
        <v>184.6</v>
      </c>
      <c r="AJ13" s="10">
        <v>189.5</v>
      </c>
      <c r="AK13" s="10">
        <v>196.4</v>
      </c>
      <c r="AL13" s="10">
        <v>203.9</v>
      </c>
      <c r="AM13" s="10">
        <v>207.917</v>
      </c>
      <c r="AN13" s="10">
        <v>219.08600000000001</v>
      </c>
      <c r="AO13" s="10">
        <v>215.834</v>
      </c>
    </row>
    <row r="14" spans="1:41">
      <c r="A14" s="70"/>
      <c r="C14" s="7" t="s">
        <v>19</v>
      </c>
      <c r="D14" s="10">
        <v>42.1</v>
      </c>
      <c r="E14" s="10">
        <v>45.2</v>
      </c>
      <c r="F14" s="10">
        <v>50.6</v>
      </c>
      <c r="G14" s="10">
        <v>54.6</v>
      </c>
      <c r="H14" s="10">
        <v>57.6</v>
      </c>
      <c r="I14" s="10">
        <v>61.4</v>
      </c>
      <c r="J14" s="10">
        <v>66.5</v>
      </c>
      <c r="K14" s="10">
        <v>74.599999999999994</v>
      </c>
      <c r="L14" s="10">
        <v>84</v>
      </c>
      <c r="M14" s="10">
        <v>93.2</v>
      </c>
      <c r="N14" s="10">
        <v>97.9</v>
      </c>
      <c r="O14" s="10">
        <v>100.7</v>
      </c>
      <c r="P14" s="10">
        <v>105</v>
      </c>
      <c r="Q14" s="10">
        <v>108.3</v>
      </c>
      <c r="R14" s="10">
        <v>110.2</v>
      </c>
      <c r="S14" s="10">
        <v>115</v>
      </c>
      <c r="T14" s="10">
        <v>119.8</v>
      </c>
      <c r="U14" s="10">
        <v>125</v>
      </c>
      <c r="V14" s="10">
        <v>132.69999999999999</v>
      </c>
      <c r="W14" s="10">
        <v>137.19999999999999</v>
      </c>
      <c r="X14" s="10">
        <v>141.30000000000001</v>
      </c>
      <c r="Y14" s="10">
        <v>145.1</v>
      </c>
      <c r="Z14" s="10">
        <v>149.4</v>
      </c>
      <c r="AA14" s="10">
        <v>153.19999999999999</v>
      </c>
      <c r="AB14" s="10">
        <v>157.80000000000001</v>
      </c>
      <c r="AC14" s="10">
        <v>161.19999999999999</v>
      </c>
      <c r="AD14" s="10">
        <v>163.6</v>
      </c>
      <c r="AE14" s="10">
        <v>167.9</v>
      </c>
      <c r="AF14" s="10">
        <v>173.7</v>
      </c>
      <c r="AG14" s="10">
        <v>178.3</v>
      </c>
      <c r="AH14" s="10">
        <v>181</v>
      </c>
      <c r="AI14" s="10">
        <v>185.2</v>
      </c>
      <c r="AJ14" s="10">
        <v>189.9</v>
      </c>
      <c r="AK14" s="10">
        <v>198.8</v>
      </c>
      <c r="AL14" s="10">
        <v>202.9</v>
      </c>
      <c r="AM14" s="10">
        <v>208.49</v>
      </c>
      <c r="AN14" s="10">
        <v>218.78299999999999</v>
      </c>
      <c r="AO14" s="10">
        <v>215.96899999999999</v>
      </c>
    </row>
    <row r="15" spans="1:41">
      <c r="A15" s="70"/>
      <c r="C15" s="7" t="s">
        <v>18</v>
      </c>
      <c r="D15" s="10">
        <v>42.3</v>
      </c>
      <c r="E15" s="10">
        <v>45.6</v>
      </c>
      <c r="F15" s="10">
        <v>51.1</v>
      </c>
      <c r="G15" s="10">
        <v>54.9</v>
      </c>
      <c r="H15" s="10">
        <v>57.9</v>
      </c>
      <c r="I15" s="10">
        <v>61.6</v>
      </c>
      <c r="J15" s="10">
        <v>67.099999999999994</v>
      </c>
      <c r="K15" s="10">
        <v>75.2</v>
      </c>
      <c r="L15" s="10">
        <v>84.8</v>
      </c>
      <c r="M15" s="10">
        <v>93.4</v>
      </c>
      <c r="N15" s="10">
        <v>98.2</v>
      </c>
      <c r="O15" s="10">
        <v>101</v>
      </c>
      <c r="P15" s="10">
        <v>105.3</v>
      </c>
      <c r="Q15" s="10">
        <v>108.7</v>
      </c>
      <c r="R15" s="10">
        <v>110.3</v>
      </c>
      <c r="S15" s="10">
        <v>115.3</v>
      </c>
      <c r="T15" s="10">
        <v>120.2</v>
      </c>
      <c r="U15" s="10">
        <v>125.6</v>
      </c>
      <c r="V15" s="10">
        <v>133.5</v>
      </c>
      <c r="W15" s="10">
        <v>137.4</v>
      </c>
      <c r="X15" s="10">
        <v>141.80000000000001</v>
      </c>
      <c r="Y15" s="10">
        <v>145.69999999999999</v>
      </c>
      <c r="Z15" s="10">
        <v>149.5</v>
      </c>
      <c r="AA15" s="10">
        <v>153.69999999999999</v>
      </c>
      <c r="AB15" s="10">
        <v>158.30000000000001</v>
      </c>
      <c r="AC15" s="10">
        <v>161.6</v>
      </c>
      <c r="AD15" s="10">
        <v>164</v>
      </c>
      <c r="AE15" s="10">
        <v>168.2</v>
      </c>
      <c r="AF15" s="10">
        <v>174</v>
      </c>
      <c r="AG15" s="10">
        <v>177.7</v>
      </c>
      <c r="AH15" s="10">
        <v>181.3</v>
      </c>
      <c r="AI15" s="10">
        <v>185</v>
      </c>
      <c r="AJ15" s="10">
        <v>190.9</v>
      </c>
      <c r="AK15" s="10">
        <v>199.2</v>
      </c>
      <c r="AL15" s="10">
        <v>201.8</v>
      </c>
      <c r="AM15" s="10">
        <v>208.93600000000001</v>
      </c>
      <c r="AN15" s="10">
        <v>216.57300000000001</v>
      </c>
      <c r="AO15" s="10">
        <v>216.17699999999999</v>
      </c>
    </row>
    <row r="16" spans="1:41">
      <c r="A16" s="70"/>
      <c r="C16" s="7" t="s">
        <v>17</v>
      </c>
      <c r="D16" s="10">
        <v>42.4</v>
      </c>
      <c r="E16" s="10">
        <v>45.9</v>
      </c>
      <c r="F16" s="10">
        <v>51.5</v>
      </c>
      <c r="G16" s="10">
        <v>55.3</v>
      </c>
      <c r="H16" s="10">
        <v>58</v>
      </c>
      <c r="I16" s="10">
        <v>61.9</v>
      </c>
      <c r="J16" s="10">
        <v>67.400000000000006</v>
      </c>
      <c r="K16" s="10">
        <v>75.900000000000006</v>
      </c>
      <c r="L16" s="10">
        <v>85.5</v>
      </c>
      <c r="M16" s="10">
        <v>93.7</v>
      </c>
      <c r="N16" s="10">
        <v>98</v>
      </c>
      <c r="O16" s="10">
        <v>101.2</v>
      </c>
      <c r="P16" s="10">
        <v>105.3</v>
      </c>
      <c r="Q16" s="10">
        <v>109</v>
      </c>
      <c r="R16" s="10">
        <v>110.4</v>
      </c>
      <c r="S16" s="10">
        <v>115.4</v>
      </c>
      <c r="T16" s="10">
        <v>120.3</v>
      </c>
      <c r="U16" s="10">
        <v>125.9</v>
      </c>
      <c r="V16" s="10">
        <v>133.80000000000001</v>
      </c>
      <c r="W16" s="10">
        <v>137.80000000000001</v>
      </c>
      <c r="X16" s="10">
        <v>142</v>
      </c>
      <c r="Y16" s="10">
        <v>145.80000000000001</v>
      </c>
      <c r="Z16" s="10">
        <v>149.69999999999999</v>
      </c>
      <c r="AA16" s="10">
        <v>153.6</v>
      </c>
      <c r="AB16" s="10">
        <v>158.6</v>
      </c>
      <c r="AC16" s="10">
        <v>161.5</v>
      </c>
      <c r="AD16" s="10">
        <v>164</v>
      </c>
      <c r="AE16" s="10">
        <v>168.3</v>
      </c>
      <c r="AF16" s="10">
        <v>174.1</v>
      </c>
      <c r="AG16" s="10">
        <v>177.4</v>
      </c>
      <c r="AH16" s="10">
        <v>181.3</v>
      </c>
      <c r="AI16" s="10">
        <v>184.5</v>
      </c>
      <c r="AJ16" s="10">
        <v>191</v>
      </c>
      <c r="AK16" s="10">
        <v>197.6</v>
      </c>
      <c r="AL16" s="10">
        <v>201.5</v>
      </c>
      <c r="AM16" s="10">
        <v>210.17699999999999</v>
      </c>
      <c r="AN16" s="10">
        <v>212.42500000000001</v>
      </c>
      <c r="AO16" s="10">
        <v>216.33</v>
      </c>
    </row>
    <row r="17" spans="1:43">
      <c r="A17" s="70"/>
      <c r="C17" s="7" t="s">
        <v>9</v>
      </c>
      <c r="D17" s="10">
        <v>42.5</v>
      </c>
      <c r="E17" s="10">
        <v>46.2</v>
      </c>
      <c r="F17" s="10">
        <v>51.9</v>
      </c>
      <c r="G17" s="10">
        <v>55.5</v>
      </c>
      <c r="H17" s="10">
        <v>58.2</v>
      </c>
      <c r="I17" s="10">
        <v>62.1</v>
      </c>
      <c r="J17" s="10">
        <v>67.7</v>
      </c>
      <c r="K17" s="10">
        <v>76.7</v>
      </c>
      <c r="L17" s="10">
        <v>86.3</v>
      </c>
      <c r="M17" s="10">
        <v>94</v>
      </c>
      <c r="N17" s="10">
        <v>97.6</v>
      </c>
      <c r="O17" s="10">
        <v>101.3</v>
      </c>
      <c r="P17" s="10">
        <v>105.3</v>
      </c>
      <c r="Q17" s="10">
        <v>109.3</v>
      </c>
      <c r="R17" s="10">
        <v>110.5</v>
      </c>
      <c r="S17" s="10">
        <v>115.4</v>
      </c>
      <c r="T17" s="10">
        <v>120.5</v>
      </c>
      <c r="U17" s="10">
        <v>126.1</v>
      </c>
      <c r="V17" s="10">
        <v>133.80000000000001</v>
      </c>
      <c r="W17" s="10">
        <v>137.9</v>
      </c>
      <c r="X17" s="10">
        <v>141.9</v>
      </c>
      <c r="Y17" s="10">
        <v>145.80000000000001</v>
      </c>
      <c r="Z17" s="10">
        <v>149.69999999999999</v>
      </c>
      <c r="AA17" s="10">
        <v>153.5</v>
      </c>
      <c r="AB17" s="10">
        <v>158.6</v>
      </c>
      <c r="AC17" s="10">
        <v>161.30000000000001</v>
      </c>
      <c r="AD17" s="10">
        <v>163.9</v>
      </c>
      <c r="AE17" s="10">
        <v>168.3</v>
      </c>
      <c r="AF17" s="10">
        <v>174</v>
      </c>
      <c r="AG17" s="10">
        <v>176.7</v>
      </c>
      <c r="AH17" s="10">
        <v>180.9</v>
      </c>
      <c r="AI17" s="10">
        <v>184.3</v>
      </c>
      <c r="AJ17" s="10">
        <v>190.3</v>
      </c>
      <c r="AK17" s="10">
        <v>196.8</v>
      </c>
      <c r="AL17" s="10">
        <v>201.8</v>
      </c>
      <c r="AM17" s="10">
        <v>210.036</v>
      </c>
      <c r="AN17" s="10">
        <v>210.22800000000001</v>
      </c>
      <c r="AO17" s="10">
        <v>215.94900000000001</v>
      </c>
    </row>
    <row r="18" spans="1:43">
      <c r="A18" s="70"/>
    </row>
    <row r="19" spans="1:43">
      <c r="A19" s="70"/>
      <c r="C19" t="s">
        <v>545</v>
      </c>
    </row>
    <row r="20" spans="1:43">
      <c r="A20" s="70"/>
      <c r="C20" s="78" t="s">
        <v>539</v>
      </c>
    </row>
    <row r="21" spans="1:43">
      <c r="A21" s="70"/>
      <c r="C21" s="75" t="s">
        <v>540</v>
      </c>
      <c r="F21" s="80">
        <v>0.12337662337662328</v>
      </c>
      <c r="G21" s="80">
        <v>6.9364161849711017E-2</v>
      </c>
      <c r="H21" s="80">
        <v>4.86486486486487E-2</v>
      </c>
      <c r="I21" s="80">
        <v>6.7010309278350486E-2</v>
      </c>
      <c r="J21" s="80">
        <v>9.0177133655394551E-2</v>
      </c>
      <c r="K21" s="80">
        <v>0.13293943870014771</v>
      </c>
      <c r="L21" s="80">
        <v>0.12516297262059967</v>
      </c>
      <c r="M21" s="80">
        <v>8.9223638470451949E-2</v>
      </c>
      <c r="N21" s="80">
        <v>3.8297872340425469E-2</v>
      </c>
      <c r="O21" s="80">
        <v>3.7909836065573799E-2</v>
      </c>
      <c r="P21" s="80">
        <v>3.9486673247778874E-2</v>
      </c>
      <c r="Q21" s="80">
        <v>3.7986704653371318E-2</v>
      </c>
      <c r="R21" s="80">
        <v>1.0978956999085113E-2</v>
      </c>
      <c r="S21" s="80">
        <v>4.4343891402714983E-2</v>
      </c>
      <c r="T21" s="80">
        <v>4.4194107452339634E-2</v>
      </c>
      <c r="U21" s="80">
        <v>4.6473029045643106E-2</v>
      </c>
      <c r="V21" s="80">
        <v>6.1062648691514808E-2</v>
      </c>
      <c r="W21" s="80">
        <v>3.0642750373692032E-2</v>
      </c>
      <c r="X21" s="80">
        <v>2.9006526468455401E-2</v>
      </c>
      <c r="Y21" s="80">
        <v>2.7484143763213571E-2</v>
      </c>
      <c r="Z21" s="80">
        <v>2.6748971193415481E-2</v>
      </c>
      <c r="AA21" s="80">
        <v>2.5384101536406224E-2</v>
      </c>
      <c r="AB21" s="80">
        <v>3.3224755700325695E-2</v>
      </c>
      <c r="AC21" s="80">
        <v>1.7023959646910575E-2</v>
      </c>
      <c r="AD21" s="80">
        <v>1.6119032858028483E-2</v>
      </c>
      <c r="AE21" s="80">
        <v>2.6845637583892652E-2</v>
      </c>
      <c r="AF21" s="80">
        <v>3.3868092691622033E-2</v>
      </c>
      <c r="AG21" s="80">
        <v>1.5517241379310279E-2</v>
      </c>
      <c r="AH21" s="80">
        <v>2.3769100169779386E-2</v>
      </c>
      <c r="AI21" s="80">
        <v>1.8794914317302409E-2</v>
      </c>
      <c r="AJ21" s="80">
        <v>3.2555615843733045E-2</v>
      </c>
      <c r="AK21" s="80">
        <v>3.415659485023647E-2</v>
      </c>
      <c r="AL21" s="80">
        <v>2.540650406504065E-2</v>
      </c>
      <c r="AM21" s="80">
        <v>4.081268582755198E-2</v>
      </c>
      <c r="AN21" s="80">
        <v>9.1412900645607077E-4</v>
      </c>
      <c r="AO21" s="80">
        <v>2.7213311262058351E-2</v>
      </c>
      <c r="AQ21">
        <f>CORREL(F21:AO21,F22:AO22)</f>
        <v>0.92118445280008943</v>
      </c>
    </row>
    <row r="22" spans="1:43">
      <c r="A22" s="70"/>
      <c r="C22" s="75" t="s">
        <v>541</v>
      </c>
      <c r="D22" s="75"/>
      <c r="E22" s="75"/>
      <c r="F22" s="80">
        <v>0.11946902654867253</v>
      </c>
      <c r="G22" s="80">
        <v>7.9051383399209488E-2</v>
      </c>
      <c r="H22" s="80">
        <v>5.4945054945054944E-2</v>
      </c>
      <c r="I22" s="80">
        <v>6.5972222222222168E-2</v>
      </c>
      <c r="J22" s="80">
        <v>8.3061889250814355E-2</v>
      </c>
      <c r="K22" s="80">
        <v>0.1218045112781954</v>
      </c>
      <c r="L22" s="80">
        <v>0.12600536193029499</v>
      </c>
      <c r="M22" s="80">
        <v>0.10952380952380955</v>
      </c>
      <c r="N22" s="80">
        <v>5.042918454935625E-2</v>
      </c>
      <c r="O22" s="80">
        <v>2.8600612870275762E-2</v>
      </c>
      <c r="P22" s="80">
        <v>4.2701092353525295E-2</v>
      </c>
      <c r="Q22" s="80">
        <v>3.1428571428571403E-2</v>
      </c>
      <c r="R22" s="80">
        <v>1.7543859649122862E-2</v>
      </c>
      <c r="S22" s="80">
        <v>4.3557168784029009E-2</v>
      </c>
      <c r="T22" s="80">
        <v>4.1739130434782584E-2</v>
      </c>
      <c r="U22" s="80">
        <v>4.3405676126878158E-2</v>
      </c>
      <c r="V22" s="80">
        <v>6.1599999999999912E-2</v>
      </c>
      <c r="W22" s="80">
        <v>3.3911077618688772E-2</v>
      </c>
      <c r="X22" s="80">
        <v>2.988338192419842E-2</v>
      </c>
      <c r="Y22" s="80">
        <v>2.6893135173389829E-2</v>
      </c>
      <c r="Z22" s="80">
        <v>2.9634734665747838E-2</v>
      </c>
      <c r="AA22" s="80">
        <v>2.5435073627844598E-2</v>
      </c>
      <c r="AB22" s="80">
        <v>3.0026109660574563E-2</v>
      </c>
      <c r="AC22" s="80">
        <v>2.1546261089987181E-2</v>
      </c>
      <c r="AD22" s="80">
        <v>1.4888337468982667E-2</v>
      </c>
      <c r="AE22" s="80">
        <v>2.628361858190716E-2</v>
      </c>
      <c r="AF22" s="80">
        <v>3.454437164979144E-2</v>
      </c>
      <c r="AG22" s="80">
        <v>2.6482440990213144E-2</v>
      </c>
      <c r="AH22" s="80">
        <v>1.5143017386427305E-2</v>
      </c>
      <c r="AI22" s="80">
        <v>2.3204419889502701E-2</v>
      </c>
      <c r="AJ22" s="80">
        <v>2.53779697624191E-2</v>
      </c>
      <c r="AK22" s="80">
        <v>4.6866771985255427E-2</v>
      </c>
      <c r="AL22" s="80">
        <v>2.0623742454728339E-2</v>
      </c>
      <c r="AM22" s="80">
        <v>2.7550517496303613E-2</v>
      </c>
      <c r="AN22" s="80">
        <v>4.9369274305721987E-2</v>
      </c>
      <c r="AO22" s="80">
        <v>-1.2862059666427433E-2</v>
      </c>
    </row>
    <row r="23" spans="1:43">
      <c r="A23" s="70"/>
      <c r="B23" t="s">
        <v>547</v>
      </c>
      <c r="C23" s="75" t="s">
        <v>542</v>
      </c>
      <c r="F23" s="80">
        <v>0.11054804804804799</v>
      </c>
      <c r="G23" s="80">
        <v>9.1431468649653527E-2</v>
      </c>
      <c r="H23" s="80">
        <v>5.7448126354908674E-2</v>
      </c>
      <c r="I23" s="80">
        <v>6.5016839947283439E-2</v>
      </c>
      <c r="J23" s="80">
        <v>7.6309638388560558E-2</v>
      </c>
      <c r="K23" s="80">
        <v>0.11254471129279513</v>
      </c>
      <c r="L23" s="80">
        <v>0.13549201974968397</v>
      </c>
      <c r="M23" s="80">
        <v>0.10334715340277094</v>
      </c>
      <c r="N23" s="80">
        <v>6.1314270002749555E-2</v>
      </c>
      <c r="O23" s="80">
        <v>3.2124352331606307E-2</v>
      </c>
      <c r="P23" s="80">
        <v>4.3005354752342538E-2</v>
      </c>
      <c r="Q23" s="80">
        <v>3.5456441520936847E-2</v>
      </c>
      <c r="R23" s="80">
        <v>1.8980477223427644E-2</v>
      </c>
      <c r="S23" s="80">
        <v>3.6645632175169023E-2</v>
      </c>
      <c r="T23" s="80">
        <v>4.077741107444071E-2</v>
      </c>
      <c r="U23" s="80">
        <v>4.8270030300894898E-2</v>
      </c>
      <c r="V23" s="80">
        <v>5.3979564399032086E-2</v>
      </c>
      <c r="W23" s="80">
        <v>4.2349639645385531E-2</v>
      </c>
      <c r="X23" s="80">
        <v>3.0288196781496874E-2</v>
      </c>
      <c r="Y23" s="80">
        <v>2.9516569663855248E-2</v>
      </c>
      <c r="Z23" s="80">
        <v>2.6074415921546298E-2</v>
      </c>
      <c r="AA23" s="80">
        <v>2.8054196885365701E-2</v>
      </c>
      <c r="AB23" s="80">
        <v>2.9312041999343397E-2</v>
      </c>
      <c r="AC23" s="80">
        <v>2.3376899373074189E-2</v>
      </c>
      <c r="AD23" s="80">
        <v>1.5522790987436629E-2</v>
      </c>
      <c r="AE23" s="80">
        <v>2.1880271969735673E-2</v>
      </c>
      <c r="AF23" s="80">
        <v>3.3768572714992902E-2</v>
      </c>
      <c r="AG23" s="80">
        <v>2.8261711188540508E-2</v>
      </c>
      <c r="AH23" s="80">
        <v>1.5860316265060424E-2</v>
      </c>
      <c r="AI23" s="80">
        <v>2.2700949733611357E-2</v>
      </c>
      <c r="AJ23" s="80">
        <v>2.6772366930917387E-2</v>
      </c>
      <c r="AK23" s="80">
        <v>3.3927468454954694E-2</v>
      </c>
      <c r="AL23" s="80">
        <v>3.2259441007040653E-2</v>
      </c>
      <c r="AM23" s="80">
        <v>2.8526724815013896E-2</v>
      </c>
      <c r="AN23" s="80">
        <v>3.8391002966509748E-2</v>
      </c>
      <c r="AO23" s="80">
        <v>-3.555462662997424E-3</v>
      </c>
    </row>
    <row r="24" spans="1:43">
      <c r="A24" s="70"/>
      <c r="B24" t="s">
        <v>547</v>
      </c>
      <c r="C24" s="75" t="s">
        <v>543</v>
      </c>
      <c r="F24" s="80">
        <v>9.6879815100154143E-2</v>
      </c>
      <c r="G24" s="80">
        <v>0.107287093942054</v>
      </c>
      <c r="H24" s="80">
        <v>6.4858864573422381E-2</v>
      </c>
      <c r="I24" s="80">
        <v>6.0312732688012037E-2</v>
      </c>
      <c r="J24" s="80">
        <v>6.8960674157303267E-2</v>
      </c>
      <c r="K24" s="80">
        <v>9.9986861122060081E-2</v>
      </c>
      <c r="L24" s="80">
        <v>0.13557095078834222</v>
      </c>
      <c r="M24" s="80">
        <v>0.11223309140633216</v>
      </c>
      <c r="N24" s="80">
        <v>7.8683563457537395E-2</v>
      </c>
      <c r="O24" s="80">
        <v>3.6910398036121408E-2</v>
      </c>
      <c r="P24" s="80">
        <v>3.9908683520757472E-2</v>
      </c>
      <c r="Q24" s="80">
        <v>3.7807951866005225E-2</v>
      </c>
      <c r="R24" s="80">
        <v>2.5697273581949377E-2</v>
      </c>
      <c r="S24" s="80">
        <v>2.642835319278955E-2</v>
      </c>
      <c r="T24" s="80">
        <v>4.1375204643548075E-2</v>
      </c>
      <c r="U24" s="80">
        <v>4.7448906674288839E-2</v>
      </c>
      <c r="V24" s="80">
        <v>4.8369491062900907E-2</v>
      </c>
      <c r="W24" s="80">
        <v>5.2775427864905258E-2</v>
      </c>
      <c r="X24" s="80">
        <v>3.0473482507108744E-2</v>
      </c>
      <c r="Y24" s="80">
        <v>3.0592046068022304E-2</v>
      </c>
      <c r="Z24" s="80">
        <v>2.6017111925964485E-2</v>
      </c>
      <c r="AA24" s="80">
        <v>2.8420694349897965E-2</v>
      </c>
      <c r="AB24" s="80">
        <v>2.7580120249324033E-2</v>
      </c>
      <c r="AC24" s="80">
        <v>2.7376670782113911E-2</v>
      </c>
      <c r="AD24" s="80">
        <v>1.6876534824181149E-2</v>
      </c>
      <c r="AE24" s="80">
        <v>1.8240674134210315E-2</v>
      </c>
      <c r="AF24" s="80">
        <v>3.1084422465559824E-2</v>
      </c>
      <c r="AG24" s="80">
        <v>3.2887975334018466E-2</v>
      </c>
      <c r="AH24" s="80">
        <v>1.5920398009950151E-2</v>
      </c>
      <c r="AI24" s="80">
        <v>2.2806772072198223E-2</v>
      </c>
      <c r="AJ24" s="80">
        <v>2.3027815777473832E-2</v>
      </c>
      <c r="AK24" s="80">
        <v>3.1067528415422197E-2</v>
      </c>
      <c r="AL24" s="80">
        <v>3.9036832094069149E-2</v>
      </c>
      <c r="AM24" s="80">
        <v>2.2870813397129097E-2</v>
      </c>
      <c r="AN24" s="80">
        <v>4.2624071068591375E-2</v>
      </c>
      <c r="AO24" s="80">
        <v>1.8601312391251876E-3</v>
      </c>
    </row>
    <row r="25" spans="1:43">
      <c r="A25" s="70"/>
      <c r="C25" s="75" t="s">
        <v>544</v>
      </c>
      <c r="F25" s="80">
        <v>0.11077844311377255</v>
      </c>
      <c r="G25" s="80">
        <v>9.2318059299191443E-2</v>
      </c>
      <c r="H25" s="80">
        <v>5.6755089450956121E-2</v>
      </c>
      <c r="I25" s="80">
        <v>6.7717454757734968E-2</v>
      </c>
      <c r="J25" s="80">
        <v>7.6544559868780823E-2</v>
      </c>
      <c r="K25" s="80">
        <v>0.11325545962417453</v>
      </c>
      <c r="L25" s="80">
        <v>0.13458029197080287</v>
      </c>
      <c r="M25" s="80">
        <v>0.10373944511459601</v>
      </c>
      <c r="N25" s="80">
        <v>6.4480874316939801E-2</v>
      </c>
      <c r="O25" s="80">
        <v>2.5325119780972103E-2</v>
      </c>
      <c r="P25" s="80">
        <v>4.2389853137516698E-2</v>
      </c>
      <c r="Q25" s="80">
        <v>3.5542747358309208E-2</v>
      </c>
      <c r="R25" s="80">
        <v>1.6388373531230665E-2</v>
      </c>
      <c r="S25" s="80">
        <v>3.954974140553718E-2</v>
      </c>
      <c r="T25" s="80">
        <v>4.0386303775241258E-2</v>
      </c>
      <c r="U25" s="80">
        <v>4.9507735583685014E-2</v>
      </c>
      <c r="V25" s="80">
        <v>5.0388635754489285E-2</v>
      </c>
      <c r="W25" s="80">
        <v>4.3123245725950443E-2</v>
      </c>
      <c r="X25" s="80">
        <v>3.1311154598825934E-2</v>
      </c>
      <c r="Y25" s="80">
        <v>2.8462998102466795E-2</v>
      </c>
      <c r="Z25" s="80">
        <v>2.7214022140221429E-2</v>
      </c>
      <c r="AA25" s="80">
        <v>2.806466097889531E-2</v>
      </c>
      <c r="AB25" s="80">
        <v>2.8608866564752179E-2</v>
      </c>
      <c r="AC25" s="80">
        <v>2.2505307855626315E-2</v>
      </c>
      <c r="AD25" s="80">
        <v>1.6611295681063242E-2</v>
      </c>
      <c r="AE25" s="80">
        <v>2.1241830065359311E-2</v>
      </c>
      <c r="AF25" s="80">
        <v>3.6000000000000004E-2</v>
      </c>
      <c r="AG25" s="80">
        <v>2.8957528957528959E-2</v>
      </c>
      <c r="AH25" s="80">
        <v>1.4446529080675561E-2</v>
      </c>
      <c r="AI25" s="80">
        <v>2.1268725725910907E-2</v>
      </c>
      <c r="AJ25" s="80">
        <v>2.969938428105744E-2</v>
      </c>
      <c r="AK25" s="80">
        <v>3.112908899050287E-2</v>
      </c>
      <c r="AL25" s="80">
        <v>4.0934675081016551E-2</v>
      </c>
      <c r="AM25" s="80">
        <v>2.3378666229723229E-2</v>
      </c>
      <c r="AN25" s="80">
        <v>5.3312049288468139E-2</v>
      </c>
      <c r="AO25" s="80">
        <v>-1.670099488496888E-2</v>
      </c>
    </row>
    <row r="26" spans="1:43">
      <c r="A26" s="70"/>
      <c r="C26" s="75"/>
    </row>
    <row r="27" spans="1:43">
      <c r="A27" s="70"/>
      <c r="C27" s="75"/>
    </row>
    <row r="28" spans="1:43">
      <c r="A28" s="70"/>
      <c r="E28" s="75" t="s">
        <v>37</v>
      </c>
    </row>
    <row r="29" spans="1:43">
      <c r="A29" s="70"/>
      <c r="E29" s="79">
        <v>1973</v>
      </c>
      <c r="F29" s="70">
        <v>1974</v>
      </c>
      <c r="G29" s="70">
        <v>1975</v>
      </c>
      <c r="H29" s="70">
        <v>1976</v>
      </c>
      <c r="I29" s="70">
        <v>1977</v>
      </c>
      <c r="J29" s="70">
        <v>1978</v>
      </c>
      <c r="K29" s="70">
        <v>1979</v>
      </c>
      <c r="L29" s="70">
        <v>1980</v>
      </c>
      <c r="M29" s="70">
        <v>1981</v>
      </c>
      <c r="N29" s="70">
        <v>1982</v>
      </c>
      <c r="O29" s="70">
        <v>1983</v>
      </c>
      <c r="P29" s="70">
        <v>1984</v>
      </c>
      <c r="Q29" s="70">
        <v>1985</v>
      </c>
      <c r="R29" s="70">
        <v>1986</v>
      </c>
      <c r="S29" s="70">
        <v>1987</v>
      </c>
      <c r="T29" s="70">
        <v>1988</v>
      </c>
      <c r="U29" s="70">
        <v>1989</v>
      </c>
      <c r="V29" s="70">
        <v>1990</v>
      </c>
      <c r="W29" s="70">
        <v>1991</v>
      </c>
      <c r="X29" s="70">
        <v>1992</v>
      </c>
      <c r="Y29" s="70">
        <v>1993</v>
      </c>
      <c r="Z29" s="70">
        <v>1994</v>
      </c>
      <c r="AA29" s="70">
        <v>1995</v>
      </c>
      <c r="AB29" s="70">
        <v>1996</v>
      </c>
      <c r="AC29" s="70">
        <v>1997</v>
      </c>
      <c r="AD29" s="70">
        <v>1998</v>
      </c>
      <c r="AE29" s="70">
        <v>1999</v>
      </c>
      <c r="AF29" s="70">
        <v>2000</v>
      </c>
      <c r="AG29" s="70">
        <v>2001</v>
      </c>
      <c r="AH29" s="70">
        <v>2002</v>
      </c>
      <c r="AI29" s="70">
        <v>2003</v>
      </c>
      <c r="AJ29" s="70">
        <v>2004</v>
      </c>
      <c r="AK29" s="70">
        <v>2005</v>
      </c>
      <c r="AL29" s="70">
        <v>2006</v>
      </c>
      <c r="AM29" s="70">
        <v>2007</v>
      </c>
      <c r="AN29" s="70">
        <v>2008</v>
      </c>
      <c r="AO29" s="70">
        <v>2009</v>
      </c>
    </row>
    <row r="30" spans="1:43">
      <c r="A30" s="70"/>
      <c r="D30" s="5"/>
      <c r="F30" s="80">
        <v>9.3896713615023469E-2</v>
      </c>
      <c r="G30" s="80">
        <v>0.11802575107296137</v>
      </c>
      <c r="H30" s="80">
        <v>6.71785028790787E-2</v>
      </c>
      <c r="I30" s="80">
        <v>5.2158273381294938E-2</v>
      </c>
      <c r="J30" s="80">
        <v>6.8376068376068383E-2</v>
      </c>
      <c r="K30" s="80">
        <v>9.2799999999999952E-2</v>
      </c>
      <c r="L30" s="80">
        <v>0.13909224011713031</v>
      </c>
      <c r="M30" s="80">
        <v>0.1182519280205656</v>
      </c>
      <c r="N30" s="80">
        <v>8.3908045977011458E-2</v>
      </c>
      <c r="O30" s="80">
        <v>3.7115588547189819E-2</v>
      </c>
      <c r="P30" s="80">
        <v>4.1922290388548146E-2</v>
      </c>
      <c r="Q30" s="80">
        <v>3.5328753680078449E-2</v>
      </c>
      <c r="R30" s="80">
        <v>3.8862559241706104E-2</v>
      </c>
      <c r="S30" s="80">
        <v>1.4598540145985481E-2</v>
      </c>
      <c r="T30" s="80">
        <v>4.0467625899280574E-2</v>
      </c>
      <c r="U30" s="80">
        <v>4.6672428694900528E-2</v>
      </c>
      <c r="V30" s="80">
        <v>5.2023121387283336E-2</v>
      </c>
      <c r="W30" s="80">
        <v>5.6514913657770706E-2</v>
      </c>
      <c r="X30" s="80">
        <v>2.6002971768202082E-2</v>
      </c>
      <c r="Y30" s="80">
        <v>3.2585083272990589E-2</v>
      </c>
      <c r="Z30" s="80">
        <v>2.5245441795231378E-2</v>
      </c>
      <c r="AA30" s="80">
        <v>2.8043775649794961E-2</v>
      </c>
      <c r="AB30" s="80">
        <v>2.7278775781769755E-2</v>
      </c>
      <c r="AC30" s="80">
        <v>3.0440414507771945E-2</v>
      </c>
      <c r="AD30" s="80">
        <v>1.5713387806411062E-2</v>
      </c>
      <c r="AE30" s="80">
        <v>1.6707920792079313E-2</v>
      </c>
      <c r="AF30" s="80">
        <v>2.7388922702373704E-2</v>
      </c>
      <c r="AG30" s="80">
        <v>3.7322274881516487E-2</v>
      </c>
      <c r="AH30" s="80">
        <v>1.1422044545973729E-2</v>
      </c>
      <c r="AI30" s="80">
        <v>2.5974025974025941E-2</v>
      </c>
      <c r="AJ30" s="80">
        <v>1.9262520638414972E-2</v>
      </c>
      <c r="AK30" s="80">
        <v>2.9697624190064796E-2</v>
      </c>
      <c r="AL30" s="80">
        <v>3.9853172522286436E-2</v>
      </c>
      <c r="AM30" s="80">
        <v>2.0756429652042285E-2</v>
      </c>
      <c r="AN30" s="80">
        <v>4.2802940479013597E-2</v>
      </c>
      <c r="AO30" s="80">
        <v>2.9846503695275806E-4</v>
      </c>
    </row>
    <row r="31" spans="1:43">
      <c r="A31" s="70"/>
      <c r="D31" s="7"/>
      <c r="F31" s="80">
        <v>0.10023310023310034</v>
      </c>
      <c r="G31" s="80">
        <v>0.11228813559322028</v>
      </c>
      <c r="H31" s="80">
        <v>6.2857142857142806E-2</v>
      </c>
      <c r="I31" s="80">
        <v>5.9139784946236638E-2</v>
      </c>
      <c r="J31" s="80">
        <v>6.4297800338409428E-2</v>
      </c>
      <c r="K31" s="80">
        <v>9.8569157392686735E-2</v>
      </c>
      <c r="L31" s="80">
        <v>0.14182344428364707</v>
      </c>
      <c r="M31" s="80">
        <v>0.11406844106463877</v>
      </c>
      <c r="N31" s="80">
        <v>7.6222980659840595E-2</v>
      </c>
      <c r="O31" s="80">
        <v>3.4883720930232683E-2</v>
      </c>
      <c r="P31" s="80">
        <v>4.5965270684371805E-2</v>
      </c>
      <c r="Q31" s="80">
        <v>3.5156249999999944E-2</v>
      </c>
      <c r="R31" s="80">
        <v>3.1132075471698085E-2</v>
      </c>
      <c r="S31" s="80">
        <v>2.1043000914913058E-2</v>
      </c>
      <c r="T31" s="80">
        <v>3.9426523297491092E-2</v>
      </c>
      <c r="U31" s="80">
        <v>4.8275862068965468E-2</v>
      </c>
      <c r="V31" s="80">
        <v>5.2631578947368474E-2</v>
      </c>
      <c r="W31" s="80">
        <v>5.3125000000000089E-2</v>
      </c>
      <c r="X31" s="80">
        <v>2.8189910979228357E-2</v>
      </c>
      <c r="Y31" s="80">
        <v>3.2467532467532471E-2</v>
      </c>
      <c r="Z31" s="80">
        <v>2.5157232704402475E-2</v>
      </c>
      <c r="AA31" s="80">
        <v>2.8629856850715864E-2</v>
      </c>
      <c r="AB31" s="80">
        <v>2.6507620941020542E-2</v>
      </c>
      <c r="AC31" s="80">
        <v>3.0342156229825619E-2</v>
      </c>
      <c r="AD31" s="80">
        <v>1.4411027568922378E-2</v>
      </c>
      <c r="AE31" s="80">
        <v>1.6059295861642953E-2</v>
      </c>
      <c r="AF31" s="80">
        <v>3.22188449848025E-2</v>
      </c>
      <c r="AG31" s="80">
        <v>3.533568904593639E-2</v>
      </c>
      <c r="AH31" s="80">
        <v>1.1376564277588168E-2</v>
      </c>
      <c r="AI31" s="80">
        <v>2.9808773903261993E-2</v>
      </c>
      <c r="AJ31" s="80">
        <v>1.6930638995084624E-2</v>
      </c>
      <c r="AK31" s="80">
        <v>3.0075187969924935E-2</v>
      </c>
      <c r="AL31" s="80">
        <v>3.597497393117819E-2</v>
      </c>
      <c r="AM31" s="80">
        <v>2.4151987921489718E-2</v>
      </c>
      <c r="AN31" s="80">
        <v>4.0265554130487213E-2</v>
      </c>
      <c r="AO31" s="80">
        <v>2.3619108803786615E-3</v>
      </c>
    </row>
    <row r="32" spans="1:43">
      <c r="A32" s="70"/>
      <c r="D32" s="7"/>
      <c r="F32" s="80">
        <v>0.10392609699769054</v>
      </c>
      <c r="G32" s="80">
        <v>0.10251046025104615</v>
      </c>
      <c r="H32" s="80">
        <v>6.0721062618595743E-2</v>
      </c>
      <c r="I32" s="80">
        <v>6.4400715563506294E-2</v>
      </c>
      <c r="J32" s="80">
        <v>6.5546218487394933E-2</v>
      </c>
      <c r="K32" s="80">
        <v>0.10094637223974762</v>
      </c>
      <c r="L32" s="80">
        <v>0.14756446991404007</v>
      </c>
      <c r="M32" s="80">
        <v>0.10486891385767798</v>
      </c>
      <c r="N32" s="80">
        <v>6.7796610169491525E-2</v>
      </c>
      <c r="O32" s="80">
        <v>3.5978835978836041E-2</v>
      </c>
      <c r="P32" s="80">
        <v>4.8008171603677104E-2</v>
      </c>
      <c r="Q32" s="80">
        <v>3.7037037037037153E-2</v>
      </c>
      <c r="R32" s="80">
        <v>2.2556390977443528E-2</v>
      </c>
      <c r="S32" s="80">
        <v>3.0330882352941152E-2</v>
      </c>
      <c r="T32" s="80">
        <v>3.9250669045495144E-2</v>
      </c>
      <c r="U32" s="80">
        <v>4.9785407725321862E-2</v>
      </c>
      <c r="V32" s="80">
        <v>5.2330335241210071E-2</v>
      </c>
      <c r="W32" s="80">
        <v>4.8951048951049042E-2</v>
      </c>
      <c r="X32" s="80">
        <v>3.1851851851851937E-2</v>
      </c>
      <c r="Y32" s="80">
        <v>3.0868628858578481E-2</v>
      </c>
      <c r="Z32" s="80">
        <v>2.5069637883008318E-2</v>
      </c>
      <c r="AA32" s="80">
        <v>2.8532608695652294E-2</v>
      </c>
      <c r="AB32" s="80">
        <v>2.8401585204755501E-2</v>
      </c>
      <c r="AC32" s="80">
        <v>2.761721258831093E-2</v>
      </c>
      <c r="AD32" s="80">
        <v>1.3749999999999929E-2</v>
      </c>
      <c r="AE32" s="80">
        <v>1.7262638717632624E-2</v>
      </c>
      <c r="AF32" s="80">
        <v>3.7575757575757505E-2</v>
      </c>
      <c r="AG32" s="80">
        <v>2.9205607476635517E-2</v>
      </c>
      <c r="AH32" s="80">
        <v>1.4755959137344057E-2</v>
      </c>
      <c r="AI32" s="80">
        <v>3.0201342281879064E-2</v>
      </c>
      <c r="AJ32" s="80">
        <v>1.7372421281216164E-2</v>
      </c>
      <c r="AK32" s="80">
        <v>3.1483457844183591E-2</v>
      </c>
      <c r="AL32" s="80">
        <v>3.3626487325400932E-2</v>
      </c>
      <c r="AM32" s="80">
        <v>2.778778778778775E-2</v>
      </c>
      <c r="AN32" s="80">
        <v>3.9814562312516982E-2</v>
      </c>
      <c r="AO32" s="80">
        <v>-3.8355625491738247E-3</v>
      </c>
    </row>
    <row r="33" spans="1:41">
      <c r="A33" s="70"/>
      <c r="D33" s="7"/>
      <c r="F33" s="80">
        <v>0.10091743119266051</v>
      </c>
      <c r="G33" s="80">
        <v>0.1020833333333333</v>
      </c>
      <c r="H33" s="80">
        <v>6.0491493383742968E-2</v>
      </c>
      <c r="I33" s="80">
        <v>6.9518716577540079E-2</v>
      </c>
      <c r="J33" s="80">
        <v>6.4999999999999974E-2</v>
      </c>
      <c r="K33" s="80">
        <v>0.10485133020344281</v>
      </c>
      <c r="L33" s="80">
        <v>0.14730878186968849</v>
      </c>
      <c r="M33" s="80">
        <v>9.9999999999999936E-2</v>
      </c>
      <c r="N33" s="80">
        <v>6.5095398428731896E-2</v>
      </c>
      <c r="O33" s="80">
        <v>3.8988408851422428E-2</v>
      </c>
      <c r="P33" s="80">
        <v>4.5638945233265719E-2</v>
      </c>
      <c r="Q33" s="80">
        <v>3.685741998060147E-2</v>
      </c>
      <c r="R33" s="80">
        <v>1.5902712815715515E-2</v>
      </c>
      <c r="S33" s="80">
        <v>3.7753222836095841E-2</v>
      </c>
      <c r="T33" s="80">
        <v>3.9041703637976856E-2</v>
      </c>
      <c r="U33" s="80">
        <v>5.1238257899231428E-2</v>
      </c>
      <c r="V33" s="80">
        <v>4.7116165718927794E-2</v>
      </c>
      <c r="W33" s="80">
        <v>4.8875096974398624E-2</v>
      </c>
      <c r="X33" s="80">
        <v>3.1804733727810737E-2</v>
      </c>
      <c r="Y33" s="80">
        <v>3.2258064516129031E-2</v>
      </c>
      <c r="Z33" s="80">
        <v>2.3611111111111152E-2</v>
      </c>
      <c r="AA33" s="80">
        <v>3.0529172320217096E-2</v>
      </c>
      <c r="AB33" s="80">
        <v>2.8966425279789373E-2</v>
      </c>
      <c r="AC33" s="80">
        <v>2.4952015355086225E-2</v>
      </c>
      <c r="AD33" s="80">
        <v>1.4357053682896451E-2</v>
      </c>
      <c r="AE33" s="80">
        <v>2.2769230769230698E-2</v>
      </c>
      <c r="AF33" s="80">
        <v>3.0685920577617466E-2</v>
      </c>
      <c r="AG33" s="80">
        <v>3.2691185055458226E-2</v>
      </c>
      <c r="AH33" s="80">
        <v>1.6393442622950852E-2</v>
      </c>
      <c r="AI33" s="80">
        <v>2.2246941045606226E-2</v>
      </c>
      <c r="AJ33" s="80">
        <v>2.2850924918389491E-2</v>
      </c>
      <c r="AK33" s="80">
        <v>3.5106382978723372E-2</v>
      </c>
      <c r="AL33" s="80">
        <v>3.5457348406988727E-2</v>
      </c>
      <c r="AM33" s="80">
        <v>2.5736972704714676E-2</v>
      </c>
      <c r="AN33" s="80">
        <v>3.9368897748275164E-2</v>
      </c>
      <c r="AO33" s="80">
        <v>-7.3688571521671256E-3</v>
      </c>
    </row>
    <row r="34" spans="1:41">
      <c r="A34" s="70"/>
      <c r="D34" s="7"/>
      <c r="F34" s="80">
        <v>0.10706150341685657</v>
      </c>
      <c r="G34" s="80">
        <v>9.46502057613169E-2</v>
      </c>
      <c r="H34" s="80">
        <v>6.2030075187969866E-2</v>
      </c>
      <c r="I34" s="80">
        <v>6.7256637168141536E-2</v>
      </c>
      <c r="J34" s="80">
        <v>6.9651741293532382E-2</v>
      </c>
      <c r="K34" s="80">
        <v>0.10852713178294573</v>
      </c>
      <c r="L34" s="80">
        <v>0.14405594405594402</v>
      </c>
      <c r="M34" s="80">
        <v>9.7799511002444994E-2</v>
      </c>
      <c r="N34" s="80">
        <v>6.6815144766147E-2</v>
      </c>
      <c r="O34" s="80">
        <v>3.5490605427975011E-2</v>
      </c>
      <c r="P34" s="80">
        <v>4.233870967741938E-2</v>
      </c>
      <c r="Q34" s="80">
        <v>3.77176015473887E-2</v>
      </c>
      <c r="R34" s="80">
        <v>1.4911463187325336E-2</v>
      </c>
      <c r="S34" s="80">
        <v>3.8567493112947555E-2</v>
      </c>
      <c r="T34" s="80">
        <v>3.8903625110521714E-2</v>
      </c>
      <c r="U34" s="80">
        <v>5.3617021276595719E-2</v>
      </c>
      <c r="V34" s="80">
        <v>4.3618739903069401E-2</v>
      </c>
      <c r="W34" s="80">
        <v>4.953560371517033E-2</v>
      </c>
      <c r="X34" s="80">
        <v>3.0235988200589928E-2</v>
      </c>
      <c r="Y34" s="80">
        <v>3.2211882605583393E-2</v>
      </c>
      <c r="Z34" s="80">
        <v>2.2884882108183159E-2</v>
      </c>
      <c r="AA34" s="80">
        <v>3.1864406779660938E-2</v>
      </c>
      <c r="AB34" s="80">
        <v>2.890932982917218E-2</v>
      </c>
      <c r="AC34" s="80">
        <v>2.2349936143039591E-2</v>
      </c>
      <c r="AD34" s="80">
        <v>1.6864459712679681E-2</v>
      </c>
      <c r="AE34" s="80">
        <v>2.0884520884520745E-2</v>
      </c>
      <c r="AF34" s="80">
        <v>3.1889290012033764E-2</v>
      </c>
      <c r="AG34" s="80">
        <v>3.6151603498542205E-2</v>
      </c>
      <c r="AH34" s="80">
        <v>1.1817670230726071E-2</v>
      </c>
      <c r="AI34" s="80">
        <v>2.0578420467185696E-2</v>
      </c>
      <c r="AJ34" s="80">
        <v>3.0517711171662094E-2</v>
      </c>
      <c r="AK34" s="80">
        <v>2.8027498677948237E-2</v>
      </c>
      <c r="AL34" s="80">
        <v>4.1666666666666637E-2</v>
      </c>
      <c r="AM34" s="80">
        <v>2.6908641975308702E-2</v>
      </c>
      <c r="AN34" s="80">
        <v>4.1755430418035151E-2</v>
      </c>
      <c r="AO34" s="80">
        <v>-1.2814357989586075E-2</v>
      </c>
    </row>
    <row r="35" spans="1:41">
      <c r="A35" s="70"/>
      <c r="D35" s="7"/>
      <c r="F35" s="80">
        <v>0.10859728506787324</v>
      </c>
      <c r="G35" s="80">
        <v>9.3877551020408193E-2</v>
      </c>
      <c r="H35" s="80">
        <v>5.9701492537313348E-2</v>
      </c>
      <c r="I35" s="80">
        <v>6.8661971830986018E-2</v>
      </c>
      <c r="J35" s="80">
        <v>7.4135090609555185E-2</v>
      </c>
      <c r="K35" s="80">
        <v>0.10889570552147231</v>
      </c>
      <c r="L35" s="80">
        <v>0.14384508990318126</v>
      </c>
      <c r="M35" s="80">
        <v>9.5525997581620212E-2</v>
      </c>
      <c r="N35" s="80">
        <v>7.064017660044157E-2</v>
      </c>
      <c r="O35" s="80">
        <v>2.5773195876288658E-2</v>
      </c>
      <c r="P35" s="80">
        <v>4.2211055276381935E-2</v>
      </c>
      <c r="Q35" s="80">
        <v>3.7608486017357681E-2</v>
      </c>
      <c r="R35" s="80">
        <v>1.7657992565055815E-2</v>
      </c>
      <c r="S35" s="80">
        <v>3.6529680365296802E-2</v>
      </c>
      <c r="T35" s="80">
        <v>3.9647577092511016E-2</v>
      </c>
      <c r="U35" s="80">
        <v>5.1694915254237243E-2</v>
      </c>
      <c r="V35" s="80">
        <v>4.6736502820306301E-2</v>
      </c>
      <c r="W35" s="80">
        <v>4.6959199384141601E-2</v>
      </c>
      <c r="X35" s="80">
        <v>3.0882352941176389E-2</v>
      </c>
      <c r="Y35" s="80">
        <v>2.9957203994293989E-2</v>
      </c>
      <c r="Z35" s="80">
        <v>2.4930747922437633E-2</v>
      </c>
      <c r="AA35" s="80">
        <v>3.0405405405405407E-2</v>
      </c>
      <c r="AB35" s="80">
        <v>2.7540983606557302E-2</v>
      </c>
      <c r="AC35" s="80">
        <v>2.2973835354180107E-2</v>
      </c>
      <c r="AD35" s="80">
        <v>1.6843418590143409E-2</v>
      </c>
      <c r="AE35" s="80">
        <v>1.9631901840490729E-2</v>
      </c>
      <c r="AF35" s="80">
        <v>3.7304452466907445E-2</v>
      </c>
      <c r="AG35" s="80">
        <v>3.2482598607888595E-2</v>
      </c>
      <c r="AH35" s="80">
        <v>1.0674157303370818E-2</v>
      </c>
      <c r="AI35" s="80">
        <v>2.1122846025569665E-2</v>
      </c>
      <c r="AJ35" s="80">
        <v>3.2661948829613499E-2</v>
      </c>
      <c r="AK35" s="80">
        <v>2.5303110173958945E-2</v>
      </c>
      <c r="AL35" s="80">
        <v>4.3187660668380493E-2</v>
      </c>
      <c r="AM35" s="80">
        <v>2.6870379497289296E-2</v>
      </c>
      <c r="AN35" s="80">
        <v>5.0217900476117308E-2</v>
      </c>
      <c r="AO35" s="80">
        <v>-1.4267760436898685E-2</v>
      </c>
    </row>
    <row r="36" spans="1:41">
      <c r="A36" s="70"/>
      <c r="D36" s="7"/>
      <c r="F36" s="80">
        <v>0.11512415349887137</v>
      </c>
      <c r="G36" s="80">
        <v>9.7165991902834092E-2</v>
      </c>
      <c r="H36" s="80">
        <v>5.3505535055350523E-2</v>
      </c>
      <c r="I36" s="80">
        <v>6.8301225919439559E-2</v>
      </c>
      <c r="J36" s="80">
        <v>7.7049180327868894E-2</v>
      </c>
      <c r="K36" s="80">
        <v>0.11263318112633168</v>
      </c>
      <c r="L36" s="80">
        <v>0.13132694938440506</v>
      </c>
      <c r="M36" s="80">
        <v>0.10761789600967341</v>
      </c>
      <c r="N36" s="80">
        <v>6.4410480349345045E-2</v>
      </c>
      <c r="O36" s="80">
        <v>2.4615384615384674E-2</v>
      </c>
      <c r="P36" s="80">
        <v>4.2042042042041927E-2</v>
      </c>
      <c r="Q36" s="80">
        <v>3.5542747358309347E-2</v>
      </c>
      <c r="R36" s="80">
        <v>1.5769944341372938E-2</v>
      </c>
      <c r="S36" s="80">
        <v>3.9269406392694037E-2</v>
      </c>
      <c r="T36" s="80">
        <v>4.1300527240773315E-2</v>
      </c>
      <c r="U36" s="80">
        <v>4.9789029535865025E-2</v>
      </c>
      <c r="V36" s="80">
        <v>4.8231511254019289E-2</v>
      </c>
      <c r="W36" s="80">
        <v>4.4478527607361831E-2</v>
      </c>
      <c r="X36" s="80">
        <v>3.1571218795888485E-2</v>
      </c>
      <c r="Y36" s="80">
        <v>2.7758007117437762E-2</v>
      </c>
      <c r="Z36" s="80">
        <v>2.7700831024930747E-2</v>
      </c>
      <c r="AA36" s="80">
        <v>2.7628032345013438E-2</v>
      </c>
      <c r="AB36" s="80">
        <v>2.9508196721311476E-2</v>
      </c>
      <c r="AC36" s="80">
        <v>2.2292993630573247E-2</v>
      </c>
      <c r="AD36" s="80">
        <v>1.6822429906541984E-2</v>
      </c>
      <c r="AE36" s="80">
        <v>2.1446078431372549E-2</v>
      </c>
      <c r="AF36" s="80">
        <v>3.6592681463707401E-2</v>
      </c>
      <c r="AG36" s="80">
        <v>2.7199074074074008E-2</v>
      </c>
      <c r="AH36" s="80">
        <v>1.4647887323943631E-2</v>
      </c>
      <c r="AI36" s="80">
        <v>2.1099389228206616E-2</v>
      </c>
      <c r="AJ36" s="80">
        <v>2.9907558455682434E-2</v>
      </c>
      <c r="AK36" s="80">
        <v>3.1678986272439279E-2</v>
      </c>
      <c r="AL36" s="80">
        <v>4.1453428863868956E-2</v>
      </c>
      <c r="AM36" s="80">
        <v>2.3582309582309616E-2</v>
      </c>
      <c r="AN36" s="80">
        <v>5.6001229002539579E-2</v>
      </c>
      <c r="AO36" s="80">
        <v>-2.097161353676056E-2</v>
      </c>
    </row>
    <row r="37" spans="1:41">
      <c r="A37" s="70"/>
      <c r="D37" s="7"/>
      <c r="F37" s="80">
        <v>0.10864745011086471</v>
      </c>
      <c r="G37" s="80">
        <v>8.5999999999999938E-2</v>
      </c>
      <c r="H37" s="80">
        <v>5.7090239410681427E-2</v>
      </c>
      <c r="I37" s="80">
        <v>6.6202090592334575E-2</v>
      </c>
      <c r="J37" s="80">
        <v>7.8431372549019551E-2</v>
      </c>
      <c r="K37" s="80">
        <v>0.11818181818181814</v>
      </c>
      <c r="L37" s="80">
        <v>0.12872628726287264</v>
      </c>
      <c r="M37" s="80">
        <v>0.10804321728691477</v>
      </c>
      <c r="N37" s="80">
        <v>5.8504875406283921E-2</v>
      </c>
      <c r="O37" s="80">
        <v>2.5588536335721595E-2</v>
      </c>
      <c r="P37" s="80">
        <v>4.2914171656686595E-2</v>
      </c>
      <c r="Q37" s="80">
        <v>3.3492822966507178E-2</v>
      </c>
      <c r="R37" s="80">
        <v>1.5740740740740767E-2</v>
      </c>
      <c r="S37" s="80">
        <v>4.2844120328167756E-2</v>
      </c>
      <c r="T37" s="80">
        <v>4.020979020979016E-2</v>
      </c>
      <c r="U37" s="80">
        <v>4.7058823529411715E-2</v>
      </c>
      <c r="V37" s="80">
        <v>5.6179775280898882E-2</v>
      </c>
      <c r="W37" s="80">
        <v>3.7993920972644375E-2</v>
      </c>
      <c r="X37" s="80">
        <v>3.147877013177168E-2</v>
      </c>
      <c r="Y37" s="80">
        <v>2.7679205110007137E-2</v>
      </c>
      <c r="Z37" s="80">
        <v>2.9005524861878372E-2</v>
      </c>
      <c r="AA37" s="80">
        <v>2.6174496644295341E-2</v>
      </c>
      <c r="AB37" s="80">
        <v>2.8776978417266223E-2</v>
      </c>
      <c r="AC37" s="80">
        <v>2.225047679593134E-2</v>
      </c>
      <c r="AD37" s="80">
        <v>1.6169154228855686E-2</v>
      </c>
      <c r="AE37" s="80">
        <v>2.2643818849449136E-2</v>
      </c>
      <c r="AF37" s="80">
        <v>3.4111310592459705E-2</v>
      </c>
      <c r="AG37" s="80">
        <v>2.7199074074074008E-2</v>
      </c>
      <c r="AH37" s="80">
        <v>1.8028169014084442E-2</v>
      </c>
      <c r="AI37" s="80">
        <v>2.1582733812949673E-2</v>
      </c>
      <c r="AJ37" s="80">
        <v>2.6543878656554745E-2</v>
      </c>
      <c r="AK37" s="80">
        <v>3.6411609498680768E-2</v>
      </c>
      <c r="AL37" s="80">
        <v>3.8187372708757633E-2</v>
      </c>
      <c r="AM37" s="80">
        <v>1.9700833742030386E-2</v>
      </c>
      <c r="AN37" s="80">
        <v>5.3718551152623459E-2</v>
      </c>
      <c r="AO37" s="80">
        <v>-1.4843486119606042E-2</v>
      </c>
    </row>
    <row r="38" spans="1:41">
      <c r="A38" s="70"/>
      <c r="D38" s="7"/>
      <c r="F38" s="80">
        <v>0.11946902654867253</v>
      </c>
      <c r="G38" s="80">
        <v>7.9051383399209488E-2</v>
      </c>
      <c r="H38" s="80">
        <v>5.4945054945054944E-2</v>
      </c>
      <c r="I38" s="80">
        <v>6.5972222222222168E-2</v>
      </c>
      <c r="J38" s="80">
        <v>8.3061889250814355E-2</v>
      </c>
      <c r="K38" s="80">
        <v>0.1218045112781954</v>
      </c>
      <c r="L38" s="80">
        <v>0.12600536193029499</v>
      </c>
      <c r="M38" s="80">
        <v>0.10952380952380955</v>
      </c>
      <c r="N38" s="80">
        <v>5.042918454935625E-2</v>
      </c>
      <c r="O38" s="80">
        <v>2.8600612870275762E-2</v>
      </c>
      <c r="P38" s="80">
        <v>4.2701092353525295E-2</v>
      </c>
      <c r="Q38" s="80">
        <v>3.1428571428571403E-2</v>
      </c>
      <c r="R38" s="80">
        <v>1.7543859649122862E-2</v>
      </c>
      <c r="S38" s="80">
        <v>4.3557168784029009E-2</v>
      </c>
      <c r="T38" s="80">
        <v>4.1739130434782584E-2</v>
      </c>
      <c r="U38" s="80">
        <v>4.3405676126878158E-2</v>
      </c>
      <c r="V38" s="80">
        <v>6.1599999999999912E-2</v>
      </c>
      <c r="W38" s="80">
        <v>3.3911077618688772E-2</v>
      </c>
      <c r="X38" s="80">
        <v>2.988338192419842E-2</v>
      </c>
      <c r="Y38" s="80">
        <v>2.6893135173389829E-2</v>
      </c>
      <c r="Z38" s="80">
        <v>2.9634734665747838E-2</v>
      </c>
      <c r="AA38" s="80">
        <v>2.5435073627844598E-2</v>
      </c>
      <c r="AB38" s="80">
        <v>3.0026109660574563E-2</v>
      </c>
      <c r="AC38" s="80">
        <v>2.1546261089987181E-2</v>
      </c>
      <c r="AD38" s="80">
        <v>1.4888337468982667E-2</v>
      </c>
      <c r="AE38" s="80">
        <v>2.628361858190716E-2</v>
      </c>
      <c r="AF38" s="80">
        <v>3.454437164979144E-2</v>
      </c>
      <c r="AG38" s="80">
        <v>2.6482440990213144E-2</v>
      </c>
      <c r="AH38" s="80">
        <v>1.5143017386427305E-2</v>
      </c>
      <c r="AI38" s="80">
        <v>2.3204419889502701E-2</v>
      </c>
      <c r="AJ38" s="80">
        <v>2.53779697624191E-2</v>
      </c>
      <c r="AK38" s="80">
        <v>4.6866771985255427E-2</v>
      </c>
      <c r="AL38" s="80">
        <v>2.0623742454728339E-2</v>
      </c>
      <c r="AM38" s="80">
        <v>2.7550517496303613E-2</v>
      </c>
      <c r="AN38" s="80">
        <v>4.9369274305721987E-2</v>
      </c>
      <c r="AO38" s="80">
        <v>-1.2862059666427433E-2</v>
      </c>
    </row>
    <row r="39" spans="1:41">
      <c r="A39" s="70"/>
      <c r="D39" s="7"/>
      <c r="F39" s="80">
        <v>0.1206140350877193</v>
      </c>
      <c r="G39" s="80">
        <v>7.4363992172211291E-2</v>
      </c>
      <c r="H39" s="80">
        <v>5.4644808743169397E-2</v>
      </c>
      <c r="I39" s="80">
        <v>6.3903281519861882E-2</v>
      </c>
      <c r="J39" s="80">
        <v>8.9285714285714163E-2</v>
      </c>
      <c r="K39" s="80">
        <v>0.12071535022354708</v>
      </c>
      <c r="L39" s="80">
        <v>0.12765957446808501</v>
      </c>
      <c r="M39" s="80">
        <v>0.10141509433962274</v>
      </c>
      <c r="N39" s="80">
        <v>5.1391862955032085E-2</v>
      </c>
      <c r="O39" s="80">
        <v>2.8513238289205673E-2</v>
      </c>
      <c r="P39" s="80">
        <v>4.2574257425742543E-2</v>
      </c>
      <c r="Q39" s="80">
        <v>3.228869895536568E-2</v>
      </c>
      <c r="R39" s="80">
        <v>1.4719411223551006E-2</v>
      </c>
      <c r="S39" s="80">
        <v>4.5330915684496827E-2</v>
      </c>
      <c r="T39" s="80">
        <v>4.2497831743278452E-2</v>
      </c>
      <c r="U39" s="80">
        <v>4.4925124792013237E-2</v>
      </c>
      <c r="V39" s="80">
        <v>6.2898089171974564E-2</v>
      </c>
      <c r="W39" s="80">
        <v>2.9213483146067459E-2</v>
      </c>
      <c r="X39" s="80">
        <v>3.2023289665211105E-2</v>
      </c>
      <c r="Y39" s="80">
        <v>2.7503526093088693E-2</v>
      </c>
      <c r="Z39" s="80">
        <v>2.6080988332189511E-2</v>
      </c>
      <c r="AA39" s="80">
        <v>2.8093645484949758E-2</v>
      </c>
      <c r="AB39" s="80">
        <v>2.9928432010410039E-2</v>
      </c>
      <c r="AC39" s="80">
        <v>2.0846493998736466E-2</v>
      </c>
      <c r="AD39" s="80">
        <v>1.4851485148514887E-2</v>
      </c>
      <c r="AE39" s="80">
        <v>2.5609756097560905E-2</v>
      </c>
      <c r="AF39" s="80">
        <v>3.4482758620689724E-2</v>
      </c>
      <c r="AG39" s="80">
        <v>2.1264367816091888E-2</v>
      </c>
      <c r="AH39" s="80">
        <v>2.0258863252673173E-2</v>
      </c>
      <c r="AI39" s="80">
        <v>2.0408163265306058E-2</v>
      </c>
      <c r="AJ39" s="80">
        <v>3.189189189189192E-2</v>
      </c>
      <c r="AK39" s="80">
        <v>4.3478260869565126E-2</v>
      </c>
      <c r="AL39" s="80">
        <v>1.3052208835341481E-2</v>
      </c>
      <c r="AM39" s="80">
        <v>3.5361744301288384E-2</v>
      </c>
      <c r="AN39" s="80">
        <v>3.6551862771374968E-2</v>
      </c>
      <c r="AO39" s="80">
        <v>-1.8284827748612014E-3</v>
      </c>
    </row>
    <row r="40" spans="1:41">
      <c r="A40" s="70"/>
      <c r="D40" s="7"/>
      <c r="F40" s="80">
        <v>0.12200435729847497</v>
      </c>
      <c r="G40" s="80">
        <v>7.3786407766990234E-2</v>
      </c>
      <c r="H40" s="80">
        <v>4.8824593128390652E-2</v>
      </c>
      <c r="I40" s="80">
        <v>6.7241379310344809E-2</v>
      </c>
      <c r="J40" s="80">
        <v>8.8852988691437915E-2</v>
      </c>
      <c r="K40" s="80">
        <v>0.12611275964391691</v>
      </c>
      <c r="L40" s="80">
        <v>0.12648221343873509</v>
      </c>
      <c r="M40" s="80">
        <v>9.5906432748538051E-2</v>
      </c>
      <c r="N40" s="80">
        <v>4.5891141942369235E-2</v>
      </c>
      <c r="O40" s="80">
        <v>3.2653061224489827E-2</v>
      </c>
      <c r="P40" s="80">
        <v>4.0513833992094801E-2</v>
      </c>
      <c r="Q40" s="80">
        <v>3.5137701804368496E-2</v>
      </c>
      <c r="R40" s="80">
        <v>1.2844036697247759E-2</v>
      </c>
      <c r="S40" s="80">
        <v>4.5289855072463768E-2</v>
      </c>
      <c r="T40" s="80">
        <v>4.2461005199306685E-2</v>
      </c>
      <c r="U40" s="80">
        <v>4.6550290939318444E-2</v>
      </c>
      <c r="V40" s="80">
        <v>6.2748212867355088E-2</v>
      </c>
      <c r="W40" s="80">
        <v>2.9895366218236172E-2</v>
      </c>
      <c r="X40" s="80">
        <v>3.0478955007256808E-2</v>
      </c>
      <c r="Y40" s="80">
        <v>2.6760563380281769E-2</v>
      </c>
      <c r="Z40" s="80">
        <v>2.6748971193415481E-2</v>
      </c>
      <c r="AA40" s="80">
        <v>2.6052104208416874E-2</v>
      </c>
      <c r="AB40" s="80">
        <v>3.2552083333333336E-2</v>
      </c>
      <c r="AC40" s="80">
        <v>1.8284993694829797E-2</v>
      </c>
      <c r="AD40" s="80">
        <v>1.5479876160990712E-2</v>
      </c>
      <c r="AE40" s="80">
        <v>2.621951219512202E-2</v>
      </c>
      <c r="AF40" s="80">
        <v>3.4462269756387297E-2</v>
      </c>
      <c r="AG40" s="80">
        <v>1.8954623779437171E-2</v>
      </c>
      <c r="AH40" s="80">
        <v>2.1984216459977484E-2</v>
      </c>
      <c r="AI40" s="80">
        <v>1.7650303364589014E-2</v>
      </c>
      <c r="AJ40" s="80">
        <v>3.5230352303523033E-2</v>
      </c>
      <c r="AK40" s="80">
        <v>3.45549738219895E-2</v>
      </c>
      <c r="AL40" s="80">
        <v>1.9736842105263188E-2</v>
      </c>
      <c r="AM40" s="80">
        <v>4.306203473945406E-2</v>
      </c>
      <c r="AN40" s="80">
        <v>1.0695746918073904E-2</v>
      </c>
      <c r="AO40" s="80">
        <v>1.8382958691302818E-2</v>
      </c>
    </row>
    <row r="41" spans="1:41">
      <c r="A41" s="70"/>
      <c r="D41" s="7"/>
      <c r="F41" s="80">
        <v>0.12337662337662328</v>
      </c>
      <c r="G41" s="80">
        <v>6.9364161849711017E-2</v>
      </c>
      <c r="H41" s="80">
        <v>4.86486486486487E-2</v>
      </c>
      <c r="I41" s="80">
        <v>6.7010309278350486E-2</v>
      </c>
      <c r="J41" s="80">
        <v>9.0177133655394551E-2</v>
      </c>
      <c r="K41" s="80">
        <v>0.13293943870014771</v>
      </c>
      <c r="L41" s="80">
        <v>0.12516297262059967</v>
      </c>
      <c r="M41" s="80">
        <v>8.9223638470451949E-2</v>
      </c>
      <c r="N41" s="80">
        <v>3.8297872340425469E-2</v>
      </c>
      <c r="O41" s="80">
        <v>3.7909836065573799E-2</v>
      </c>
      <c r="P41" s="80">
        <v>3.9486673247778874E-2</v>
      </c>
      <c r="Q41" s="80">
        <v>3.7986704653371318E-2</v>
      </c>
      <c r="R41" s="80">
        <v>1.0978956999085113E-2</v>
      </c>
      <c r="S41" s="80">
        <v>4.4343891402714983E-2</v>
      </c>
      <c r="T41" s="80">
        <v>4.4194107452339634E-2</v>
      </c>
      <c r="U41" s="80">
        <v>4.6473029045643106E-2</v>
      </c>
      <c r="V41" s="80">
        <v>6.1062648691514808E-2</v>
      </c>
      <c r="W41" s="80">
        <v>3.0642750373692032E-2</v>
      </c>
      <c r="X41" s="80">
        <v>2.9006526468455401E-2</v>
      </c>
      <c r="Y41" s="80">
        <v>2.7484143763213571E-2</v>
      </c>
      <c r="Z41" s="80">
        <v>2.6748971193415481E-2</v>
      </c>
      <c r="AA41" s="80">
        <v>2.5384101536406224E-2</v>
      </c>
      <c r="AB41" s="80">
        <v>3.3224755700325695E-2</v>
      </c>
      <c r="AC41" s="80">
        <v>1.7023959646910575E-2</v>
      </c>
      <c r="AD41" s="80">
        <v>1.6119032858028483E-2</v>
      </c>
      <c r="AE41" s="80">
        <v>2.6845637583892652E-2</v>
      </c>
      <c r="AF41" s="80">
        <v>3.3868092691622033E-2</v>
      </c>
      <c r="AG41" s="80">
        <v>1.5517241379310279E-2</v>
      </c>
      <c r="AH41" s="80">
        <v>2.3769100169779386E-2</v>
      </c>
      <c r="AI41" s="80">
        <v>1.8794914317302409E-2</v>
      </c>
      <c r="AJ41" s="80">
        <v>3.2555615843733045E-2</v>
      </c>
      <c r="AK41" s="80">
        <v>3.415659485023647E-2</v>
      </c>
      <c r="AL41" s="80">
        <v>2.540650406504065E-2</v>
      </c>
      <c r="AM41" s="80">
        <v>4.081268582755198E-2</v>
      </c>
      <c r="AN41" s="80">
        <v>9.1412900645607077E-4</v>
      </c>
      <c r="AO41" s="80">
        <v>2.7213311262058351E-2</v>
      </c>
    </row>
    <row r="42" spans="1:41"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</row>
    <row r="43" spans="1:41" ht="13.5" thickBot="1">
      <c r="B43" t="s">
        <v>548</v>
      </c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</row>
    <row r="44" spans="1:41">
      <c r="B44" s="81"/>
      <c r="C44" s="82" t="s">
        <v>540</v>
      </c>
      <c r="D44" s="82" t="s">
        <v>541</v>
      </c>
      <c r="E44" s="82" t="s">
        <v>542</v>
      </c>
      <c r="F44" s="82" t="s">
        <v>543</v>
      </c>
      <c r="G44" s="83" t="s">
        <v>544</v>
      </c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</row>
    <row r="45" spans="1:41">
      <c r="B45" s="84" t="s">
        <v>540</v>
      </c>
      <c r="C45" s="5"/>
      <c r="D45" s="88">
        <f>CORREL($F$21:$AO$21,$F$22:$AO$22)</f>
        <v>0.92118445280008943</v>
      </c>
      <c r="E45" s="88">
        <f>CORREL($F$21:$AO$21,$F$23:$AO$23)</f>
        <v>0.92191893496156629</v>
      </c>
      <c r="F45" s="88">
        <f>CORREL($F$21:$AO$21,$F$24:$AO$24)</f>
        <v>0.84163129004788562</v>
      </c>
      <c r="G45" s="89">
        <f>CORREL($F$21:$AO$21,$F$25:$AO$25)</f>
        <v>0.88260722942917935</v>
      </c>
    </row>
    <row r="46" spans="1:41">
      <c r="B46" s="84" t="s">
        <v>541</v>
      </c>
      <c r="C46" s="5"/>
      <c r="D46" s="88"/>
      <c r="E46" s="88">
        <f>CORREL($F$22:$AO$22,$F$23:$AO$23)</f>
        <v>0.98071936519960501</v>
      </c>
      <c r="F46" s="88">
        <f>CORREL($F$22:$AO$22,$F$24:$AO$24)</f>
        <v>0.92855104900267993</v>
      </c>
      <c r="G46" s="89">
        <f>CORREL($F$22:$AO$22,$F$25:$AO$25)</f>
        <v>0.97587294013849546</v>
      </c>
    </row>
    <row r="47" spans="1:41">
      <c r="B47" s="84" t="s">
        <v>542</v>
      </c>
      <c r="C47" s="5"/>
      <c r="D47" s="88"/>
      <c r="E47" s="88"/>
      <c r="F47" s="88">
        <f>CORREL($F$23:$AO$23,$F$24:$AO$24)</f>
        <v>0.97576772756420116</v>
      </c>
      <c r="G47" s="89">
        <f>CORREL($F$23:$AO$23,$F$25:$AO$25)</f>
        <v>0.99150146942726969</v>
      </c>
    </row>
    <row r="48" spans="1:41">
      <c r="B48" s="84" t="s">
        <v>543</v>
      </c>
      <c r="C48" s="5"/>
      <c r="D48" s="88"/>
      <c r="E48" s="88"/>
      <c r="F48" s="88"/>
      <c r="G48" s="89">
        <f>CORREL($F$24:$AO$24,$F$25:$AO$25)</f>
        <v>0.96990833886614469</v>
      </c>
    </row>
    <row r="49" spans="2:7" ht="13.5" thickBot="1">
      <c r="B49" s="85" t="s">
        <v>544</v>
      </c>
      <c r="C49" s="86"/>
      <c r="D49" s="86"/>
      <c r="E49" s="86"/>
      <c r="F49" s="86"/>
      <c r="G49" s="87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topLeftCell="A12" workbookViewId="0">
      <selection activeCell="C30" sqref="C30"/>
    </sheetView>
  </sheetViews>
  <sheetFormatPr defaultRowHeight="12.75"/>
  <cols>
    <col min="1" max="1" width="11.140625" customWidth="1"/>
    <col min="3" max="3" width="13.28515625" customWidth="1"/>
    <col min="4" max="4" width="8.5703125" customWidth="1"/>
    <col min="5" max="5" width="12" customWidth="1"/>
    <col min="6" max="6" width="9.7109375" bestFit="1" customWidth="1"/>
    <col min="7" max="7" width="9.7109375" customWidth="1"/>
    <col min="8" max="8" width="10.7109375" customWidth="1"/>
    <col min="9" max="9" width="11.7109375" customWidth="1"/>
    <col min="10" max="10" width="10.42578125" customWidth="1"/>
  </cols>
  <sheetData>
    <row r="1" spans="1:9">
      <c r="A1" s="22" t="s">
        <v>38</v>
      </c>
    </row>
    <row r="2" spans="1:9">
      <c r="A2" s="13" t="s">
        <v>28</v>
      </c>
      <c r="B2" s="13"/>
      <c r="C2" s="13"/>
      <c r="F2" t="s">
        <v>30</v>
      </c>
      <c r="G2">
        <f>SLOPE(I18:I28,G18:G28)</f>
        <v>0.5303090909090904</v>
      </c>
    </row>
    <row r="3" spans="1:9">
      <c r="B3" t="s">
        <v>8</v>
      </c>
      <c r="C3" t="s">
        <v>8</v>
      </c>
      <c r="F3" t="s">
        <v>31</v>
      </c>
      <c r="G3">
        <f>INTERCEPT(I18:I28,G18:G28)</f>
        <v>211.22678181818182</v>
      </c>
    </row>
    <row r="4" spans="1:9">
      <c r="A4" s="3" t="s">
        <v>16</v>
      </c>
      <c r="B4" s="3">
        <v>2008</v>
      </c>
      <c r="C4" s="3">
        <v>2009</v>
      </c>
    </row>
    <row r="5" spans="1:9">
      <c r="A5" s="5"/>
      <c r="B5" s="5"/>
      <c r="D5" s="5"/>
      <c r="E5" t="s">
        <v>24</v>
      </c>
    </row>
    <row r="6" spans="1:9">
      <c r="A6" s="5" t="s">
        <v>13</v>
      </c>
      <c r="B6">
        <v>218.815</v>
      </c>
      <c r="C6">
        <v>215.69300000000001</v>
      </c>
      <c r="F6" t="s">
        <v>8</v>
      </c>
      <c r="G6" t="s">
        <v>8</v>
      </c>
    </row>
    <row r="7" spans="1:9">
      <c r="A7" t="s">
        <v>12</v>
      </c>
      <c r="B7">
        <v>219.964</v>
      </c>
      <c r="C7" s="56">
        <v>215.351</v>
      </c>
      <c r="E7" s="8" t="s">
        <v>27</v>
      </c>
      <c r="F7" s="3">
        <v>1992</v>
      </c>
      <c r="G7" s="3">
        <v>2009</v>
      </c>
    </row>
    <row r="8" spans="1:9">
      <c r="A8" s="3" t="s">
        <v>5</v>
      </c>
      <c r="B8" s="18">
        <v>219.08600000000001</v>
      </c>
      <c r="C8" s="21">
        <v>215.834</v>
      </c>
      <c r="E8" s="7" t="s">
        <v>13</v>
      </c>
      <c r="F8" s="5">
        <v>140.19999999999999</v>
      </c>
      <c r="G8" s="5">
        <v>215.69300000000001</v>
      </c>
    </row>
    <row r="9" spans="1:9">
      <c r="A9" s="5" t="s">
        <v>6</v>
      </c>
      <c r="B9" s="19">
        <f>AVERAGE(B6:B8)</f>
        <v>219.28833333333333</v>
      </c>
      <c r="C9" s="19">
        <f>AVERAGE(C6:C8)</f>
        <v>215.62599999999998</v>
      </c>
      <c r="E9" s="7" t="s">
        <v>12</v>
      </c>
      <c r="F9" s="7">
        <v>140.5</v>
      </c>
      <c r="G9" s="50">
        <v>215.351</v>
      </c>
    </row>
    <row r="10" spans="1:9" ht="13.5" thickBot="1">
      <c r="A10" s="1" t="s">
        <v>1</v>
      </c>
      <c r="B10" s="20"/>
      <c r="C10" s="20">
        <f>((C8-B8)/B8)*100</f>
        <v>-1.4843486119606042</v>
      </c>
      <c r="D10" s="5"/>
      <c r="E10" s="8" t="s">
        <v>5</v>
      </c>
      <c r="F10" s="8">
        <v>140.9</v>
      </c>
      <c r="G10" s="57">
        <v>215.834</v>
      </c>
    </row>
    <row r="11" spans="1:9" ht="13.5" thickTop="1">
      <c r="A11" s="7" t="s">
        <v>23</v>
      </c>
      <c r="B11" s="19">
        <f>GEOMEAN(B6:B8)</f>
        <v>219.28778540914516</v>
      </c>
      <c r="C11" s="19">
        <f>GEOMEAN(C6:C8)</f>
        <v>215.6259046082867</v>
      </c>
      <c r="D11" s="5"/>
      <c r="E11" s="5" t="s">
        <v>20</v>
      </c>
      <c r="F11" s="9">
        <f>AVERAGE(F8:F10)</f>
        <v>140.53333333333333</v>
      </c>
      <c r="G11" s="58">
        <f>AVERAGE(G8:G10)</f>
        <v>215.62599999999998</v>
      </c>
    </row>
    <row r="12" spans="1:9" ht="13.5" thickBot="1">
      <c r="B12" s="21"/>
      <c r="C12" s="20">
        <f>((C11-B11)/B11)*100</f>
        <v>-1.6698972968449435</v>
      </c>
      <c r="E12" s="7" t="s">
        <v>21</v>
      </c>
      <c r="F12" s="59">
        <f>G11/F11</f>
        <v>1.534340607210626</v>
      </c>
      <c r="G12" s="14"/>
      <c r="H12" s="10"/>
    </row>
    <row r="13" spans="1:9" ht="13.5" thickTop="1">
      <c r="E13" s="7" t="s">
        <v>22</v>
      </c>
      <c r="F13" s="60">
        <f>1500*F12</f>
        <v>2301.510910815939</v>
      </c>
      <c r="G13" s="15"/>
      <c r="H13" s="10"/>
    </row>
    <row r="16" spans="1:9">
      <c r="A16" s="5" t="s">
        <v>2</v>
      </c>
      <c r="B16" s="5" t="s">
        <v>8</v>
      </c>
      <c r="C16" s="5" t="s">
        <v>8</v>
      </c>
      <c r="F16" s="5" t="s">
        <v>2</v>
      </c>
      <c r="G16" s="5"/>
      <c r="H16" s="5" t="s">
        <v>8</v>
      </c>
      <c r="I16" s="5" t="s">
        <v>8</v>
      </c>
    </row>
    <row r="17" spans="1:10">
      <c r="A17" t="s">
        <v>16</v>
      </c>
      <c r="B17" s="3" t="s">
        <v>25</v>
      </c>
      <c r="C17" s="3" t="s">
        <v>35</v>
      </c>
      <c r="D17" s="8" t="s">
        <v>37</v>
      </c>
      <c r="E17" s="11"/>
      <c r="F17" s="3" t="s">
        <v>16</v>
      </c>
      <c r="G17" s="3" t="s">
        <v>32</v>
      </c>
      <c r="H17" s="3">
        <v>2008</v>
      </c>
      <c r="I17" s="3">
        <v>2009</v>
      </c>
      <c r="J17" s="3" t="s">
        <v>37</v>
      </c>
    </row>
    <row r="18" spans="1:10">
      <c r="A18" s="2" t="s">
        <v>19</v>
      </c>
      <c r="B18">
        <v>208.49</v>
      </c>
      <c r="C18" s="19">
        <v>218.78299999999999</v>
      </c>
      <c r="D18">
        <f>((C18-B18)/B18)*100</f>
        <v>4.9369274305721991</v>
      </c>
      <c r="E18" s="11"/>
      <c r="F18" s="5" t="s">
        <v>11</v>
      </c>
      <c r="G18" s="5">
        <v>1</v>
      </c>
      <c r="H18" s="11">
        <v>211.08</v>
      </c>
      <c r="I18" s="42">
        <v>211.143</v>
      </c>
      <c r="J18" s="48">
        <f>((I18-H18)/H18)*100</f>
        <v>2.9846503695275806E-2</v>
      </c>
    </row>
    <row r="19" spans="1:10">
      <c r="A19" t="s">
        <v>18</v>
      </c>
      <c r="B19">
        <v>208.93600000000001</v>
      </c>
      <c r="C19" s="19">
        <v>216.57300000000001</v>
      </c>
      <c r="D19">
        <f t="shared" ref="D19:D29" si="0">((C19-B19)/B19)*100</f>
        <v>3.655186277137497</v>
      </c>
      <c r="E19" s="11"/>
      <c r="F19" s="7" t="s">
        <v>10</v>
      </c>
      <c r="G19" s="7">
        <v>2</v>
      </c>
      <c r="H19">
        <v>211.69300000000001</v>
      </c>
      <c r="I19" s="42">
        <v>212.19300000000001</v>
      </c>
      <c r="J19" s="48">
        <f t="shared" ref="J19:J29" si="1">((I19-H19)/H19)*100</f>
        <v>0.23619108803786615</v>
      </c>
    </row>
    <row r="20" spans="1:10">
      <c r="A20" t="s">
        <v>17</v>
      </c>
      <c r="B20">
        <v>210.17699999999999</v>
      </c>
      <c r="C20" s="19">
        <v>212.42500000000001</v>
      </c>
      <c r="D20">
        <f t="shared" si="0"/>
        <v>1.0695746918073905</v>
      </c>
      <c r="E20" s="11"/>
      <c r="F20" s="7" t="s">
        <v>14</v>
      </c>
      <c r="G20" s="7">
        <v>3</v>
      </c>
      <c r="H20">
        <v>213.52799999999999</v>
      </c>
      <c r="I20" s="42">
        <v>212.709</v>
      </c>
      <c r="J20" s="48">
        <f t="shared" si="1"/>
        <v>-0.38355625491738249</v>
      </c>
    </row>
    <row r="21" spans="1:10">
      <c r="A21" t="s">
        <v>9</v>
      </c>
      <c r="B21">
        <v>210.036</v>
      </c>
      <c r="C21" s="28">
        <v>210.22800000000001</v>
      </c>
      <c r="D21">
        <f t="shared" si="0"/>
        <v>9.1412900645607073E-2</v>
      </c>
      <c r="E21" s="11"/>
      <c r="F21" s="7" t="s">
        <v>3</v>
      </c>
      <c r="G21" s="5">
        <v>4</v>
      </c>
      <c r="H21">
        <v>214.82300000000001</v>
      </c>
      <c r="I21" s="42">
        <v>213.24</v>
      </c>
      <c r="J21" s="48">
        <f t="shared" si="1"/>
        <v>-0.73688571521671253</v>
      </c>
    </row>
    <row r="22" spans="1:10">
      <c r="A22" t="s">
        <v>11</v>
      </c>
      <c r="B22">
        <v>211.08</v>
      </c>
      <c r="C22" s="35">
        <v>211.143</v>
      </c>
      <c r="D22">
        <f t="shared" si="0"/>
        <v>2.9846503695275806E-2</v>
      </c>
      <c r="E22" s="11"/>
      <c r="F22" s="7" t="s">
        <v>15</v>
      </c>
      <c r="G22" s="7">
        <v>5</v>
      </c>
      <c r="H22">
        <v>216.63200000000001</v>
      </c>
      <c r="I22" s="42">
        <v>213.85599999999999</v>
      </c>
      <c r="J22" s="48">
        <f t="shared" si="1"/>
        <v>-1.2814357989586074</v>
      </c>
    </row>
    <row r="23" spans="1:10">
      <c r="A23" t="s">
        <v>10</v>
      </c>
      <c r="B23">
        <v>211.69300000000001</v>
      </c>
      <c r="C23" s="35">
        <v>212.19300000000001</v>
      </c>
      <c r="D23">
        <f t="shared" si="0"/>
        <v>0.23619108803786615</v>
      </c>
      <c r="E23" s="11"/>
      <c r="F23" s="7" t="s">
        <v>13</v>
      </c>
      <c r="G23" s="7">
        <v>6</v>
      </c>
      <c r="H23">
        <v>218.815</v>
      </c>
      <c r="I23" s="42">
        <v>215.69300000000001</v>
      </c>
      <c r="J23" s="48">
        <f t="shared" si="1"/>
        <v>-1.4267760436898684</v>
      </c>
    </row>
    <row r="24" spans="1:10">
      <c r="A24" t="s">
        <v>14</v>
      </c>
      <c r="B24">
        <v>213.52799999999999</v>
      </c>
      <c r="C24" s="35">
        <v>212.709</v>
      </c>
      <c r="D24">
        <f t="shared" si="0"/>
        <v>-0.38355625491738249</v>
      </c>
      <c r="E24" s="11"/>
      <c r="F24" s="7" t="s">
        <v>12</v>
      </c>
      <c r="G24" s="5">
        <v>7</v>
      </c>
      <c r="H24">
        <v>219.964</v>
      </c>
      <c r="I24" s="53">
        <v>215.351</v>
      </c>
      <c r="J24" s="48">
        <f t="shared" si="1"/>
        <v>-2.0971613536760558</v>
      </c>
    </row>
    <row r="25" spans="1:10">
      <c r="A25" t="s">
        <v>3</v>
      </c>
      <c r="B25">
        <v>214.82300000000001</v>
      </c>
      <c r="C25" s="35">
        <v>213.24</v>
      </c>
      <c r="D25">
        <f t="shared" si="0"/>
        <v>-0.73688571521671253</v>
      </c>
      <c r="E25" s="11"/>
      <c r="F25" s="7" t="s">
        <v>4</v>
      </c>
      <c r="G25" s="7">
        <v>8</v>
      </c>
      <c r="H25" s="25">
        <v>219.08600000000001</v>
      </c>
      <c r="I25" s="61">
        <v>215.834</v>
      </c>
      <c r="J25" s="62">
        <f t="shared" si="1"/>
        <v>-1.4843486119606042</v>
      </c>
    </row>
    <row r="26" spans="1:10">
      <c r="A26" t="s">
        <v>15</v>
      </c>
      <c r="B26">
        <v>216.63200000000001</v>
      </c>
      <c r="C26" s="35">
        <v>213.85599999999999</v>
      </c>
      <c r="D26">
        <f t="shared" si="0"/>
        <v>-1.2814357989586074</v>
      </c>
      <c r="E26" s="11"/>
      <c r="F26" s="7" t="s">
        <v>19</v>
      </c>
      <c r="G26" s="7">
        <v>9</v>
      </c>
      <c r="H26" s="19">
        <v>218.78299999999999</v>
      </c>
      <c r="I26" s="63">
        <v>215.96899999999999</v>
      </c>
      <c r="J26" s="64">
        <f t="shared" si="1"/>
        <v>-1.2862059666427432</v>
      </c>
    </row>
    <row r="27" spans="1:10">
      <c r="A27" t="s">
        <v>13</v>
      </c>
      <c r="B27">
        <v>218.815</v>
      </c>
      <c r="C27" s="35">
        <v>215.69300000000001</v>
      </c>
      <c r="D27">
        <f t="shared" si="0"/>
        <v>-1.4267760436898684</v>
      </c>
      <c r="E27" s="11"/>
      <c r="F27" s="7" t="s">
        <v>18</v>
      </c>
      <c r="G27" s="5">
        <v>10</v>
      </c>
      <c r="H27" s="19">
        <v>216.57300000000001</v>
      </c>
      <c r="I27" s="61">
        <v>216.17699999999999</v>
      </c>
      <c r="J27" s="62">
        <f t="shared" si="1"/>
        <v>-0.18284827748612015</v>
      </c>
    </row>
    <row r="28" spans="1:10">
      <c r="A28" t="s">
        <v>12</v>
      </c>
      <c r="B28">
        <v>219.964</v>
      </c>
      <c r="C28" s="51">
        <v>215.351</v>
      </c>
      <c r="D28" s="52">
        <f t="shared" si="0"/>
        <v>-2.0971613536760558</v>
      </c>
      <c r="E28" s="12"/>
      <c r="F28" s="7" t="s">
        <v>17</v>
      </c>
      <c r="G28" s="7">
        <v>11</v>
      </c>
      <c r="H28" s="19">
        <v>212.42500000000001</v>
      </c>
      <c r="I28" s="69">
        <v>216.33</v>
      </c>
      <c r="J28" s="62">
        <f t="shared" si="1"/>
        <v>1.8382958691302818</v>
      </c>
    </row>
    <row r="29" spans="1:10">
      <c r="A29" t="s">
        <v>4</v>
      </c>
      <c r="B29" s="22">
        <v>219.08600000000001</v>
      </c>
      <c r="C29" s="21">
        <v>215.834</v>
      </c>
      <c r="D29" s="18">
        <f t="shared" si="0"/>
        <v>-1.4843486119606042</v>
      </c>
      <c r="F29" s="8" t="s">
        <v>9</v>
      </c>
      <c r="G29" s="8">
        <v>12</v>
      </c>
      <c r="H29" s="27">
        <v>210.22800000000001</v>
      </c>
      <c r="I29" s="47">
        <f>($G$2*G29)+$G$3</f>
        <v>217.5904909090909</v>
      </c>
      <c r="J29" s="54">
        <f t="shared" si="1"/>
        <v>3.5021457223066834</v>
      </c>
    </row>
    <row r="30" spans="1:10">
      <c r="A30" s="2" t="s">
        <v>20</v>
      </c>
      <c r="B30" s="43">
        <f>AVERAGE(B18:B29)</f>
        <v>213.60500000000002</v>
      </c>
      <c r="C30" s="21">
        <v>215.834</v>
      </c>
      <c r="D30" s="43">
        <f>AVERAGE(D18:D29)</f>
        <v>0.21741459278971734</v>
      </c>
      <c r="F30" s="5" t="s">
        <v>20</v>
      </c>
      <c r="G30" s="5"/>
      <c r="H30" s="12">
        <f>AVERAGE(H18:H29)</f>
        <v>215.30250000000001</v>
      </c>
      <c r="I30" s="39">
        <f>AVERAGE(I18:I29)</f>
        <v>214.67379090909091</v>
      </c>
      <c r="J30" s="55">
        <f>AVERAGE(J18:J29)</f>
        <v>-0.2727282366148322</v>
      </c>
    </row>
    <row r="31" spans="1:10">
      <c r="A31" s="45" t="s">
        <v>7</v>
      </c>
      <c r="B31" s="46"/>
      <c r="C31" s="21">
        <v>215.834</v>
      </c>
      <c r="D31" s="44"/>
      <c r="F31" s="5"/>
      <c r="G31" s="5"/>
      <c r="H31" s="12"/>
      <c r="I31" s="49">
        <f>((I30-H30)/H30)*100</f>
        <v>-0.29201197891761488</v>
      </c>
    </row>
    <row r="32" spans="1:10">
      <c r="A32" s="5" t="s">
        <v>23</v>
      </c>
      <c r="B32" s="24">
        <f>GEOMEAN(B18:B29)</f>
        <v>213.56793410441202</v>
      </c>
      <c r="C32" s="21">
        <v>215.834</v>
      </c>
      <c r="D32" s="41"/>
      <c r="F32" s="7" t="s">
        <v>23</v>
      </c>
      <c r="G32" s="7"/>
      <c r="H32" s="67">
        <f>GEOMEAN(H18:H29)</f>
        <v>215.27690110393689</v>
      </c>
      <c r="I32" s="39">
        <f>GEOMEAN(I18:I29)</f>
        <v>214.66537891708833</v>
      </c>
    </row>
    <row r="33" spans="1:11" ht="13.5" thickBot="1">
      <c r="A33" s="7" t="s">
        <v>7</v>
      </c>
      <c r="B33" s="23"/>
      <c r="C33" s="21">
        <v>215.834</v>
      </c>
      <c r="D33" s="40"/>
      <c r="F33" s="7" t="s">
        <v>7</v>
      </c>
      <c r="G33" s="7"/>
      <c r="I33" s="68">
        <f>((I32-H32)/H32)*100</f>
        <v>-0.28406307583985252</v>
      </c>
    </row>
    <row r="34" spans="1:11" ht="13.5" thickTop="1">
      <c r="D34" s="5"/>
      <c r="F34" s="5"/>
      <c r="G34" s="5"/>
      <c r="H34" s="5"/>
    </row>
    <row r="35" spans="1:11">
      <c r="E35" s="5"/>
      <c r="F35" s="30" t="s">
        <v>29</v>
      </c>
      <c r="G35" s="31"/>
      <c r="H35" s="32"/>
      <c r="I35" s="5"/>
    </row>
    <row r="36" spans="1:11" ht="13.5" thickBot="1">
      <c r="A36" s="1" t="s">
        <v>0</v>
      </c>
      <c r="B36" s="1" t="s">
        <v>8</v>
      </c>
      <c r="E36" s="5"/>
      <c r="F36" s="29">
        <v>2008</v>
      </c>
      <c r="G36" s="3">
        <v>2009</v>
      </c>
      <c r="H36" s="33" t="s">
        <v>7</v>
      </c>
      <c r="I36" s="5"/>
    </row>
    <row r="37" spans="1:11" ht="13.5" thickTop="1">
      <c r="A37" s="4" t="s">
        <v>26</v>
      </c>
      <c r="B37" s="21">
        <v>655.37599999999998</v>
      </c>
      <c r="C37" s="5"/>
      <c r="D37" s="5"/>
      <c r="E37" s="5"/>
      <c r="F37" s="34">
        <f>H29</f>
        <v>210.22800000000001</v>
      </c>
      <c r="G37" s="37">
        <f>$I$29</f>
        <v>217.5904909090909</v>
      </c>
      <c r="H37" s="38">
        <f>((G37-F37)/F37)*100</f>
        <v>3.5021457223066834</v>
      </c>
      <c r="I37" s="5"/>
    </row>
    <row r="38" spans="1:11">
      <c r="A38" s="7" t="s">
        <v>36</v>
      </c>
      <c r="B38" s="65">
        <v>646.94799999999998</v>
      </c>
      <c r="F38" s="5"/>
      <c r="G38" s="5"/>
      <c r="H38" s="5"/>
    </row>
    <row r="39" spans="1:11" ht="13.5" thickBot="1">
      <c r="A39" s="6" t="s">
        <v>7</v>
      </c>
      <c r="B39" s="26">
        <f>((B38-B37)/B37)*100</f>
        <v>-1.2859793462073676</v>
      </c>
      <c r="D39" t="s">
        <v>33</v>
      </c>
    </row>
    <row r="40" spans="1:11" ht="13.5" thickTop="1">
      <c r="A40" s="7"/>
      <c r="D40" s="16" t="s">
        <v>34</v>
      </c>
      <c r="E40" s="17"/>
      <c r="F40" s="17"/>
      <c r="G40" s="36">
        <f>((I31+J29)/2)</f>
        <v>1.6050668716945342</v>
      </c>
    </row>
    <row r="42" spans="1:11">
      <c r="K42">
        <v>1</v>
      </c>
    </row>
    <row r="43" spans="1:11">
      <c r="K43">
        <v>2</v>
      </c>
    </row>
    <row r="44" spans="1:11">
      <c r="K44">
        <v>3</v>
      </c>
    </row>
    <row r="45" spans="1:11">
      <c r="K45">
        <v>4</v>
      </c>
    </row>
    <row r="46" spans="1:11">
      <c r="K46">
        <v>5</v>
      </c>
    </row>
    <row r="47" spans="1:11">
      <c r="K47">
        <v>6</v>
      </c>
    </row>
    <row r="48" spans="1:11">
      <c r="K48">
        <v>7</v>
      </c>
    </row>
    <row r="49" spans="11:12">
      <c r="K49">
        <v>8</v>
      </c>
    </row>
    <row r="50" spans="11:12">
      <c r="K50">
        <v>9</v>
      </c>
    </row>
    <row r="51" spans="11:12">
      <c r="K51">
        <v>10</v>
      </c>
      <c r="L51" s="56"/>
    </row>
    <row r="52" spans="11:12">
      <c r="K52">
        <v>11</v>
      </c>
      <c r="L52" s="56">
        <f>I28</f>
        <v>216.33</v>
      </c>
    </row>
    <row r="53" spans="11:12">
      <c r="K53">
        <v>12</v>
      </c>
      <c r="L53" s="66">
        <f>I29</f>
        <v>217.5904909090909</v>
      </c>
    </row>
  </sheetData>
  <phoneticPr fontId="0" type="noConversion"/>
  <pageMargins left="0.75" right="0.75" top="0.75" bottom="0.75" header="0.5" footer="0.5"/>
  <pageSetup scale="7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E1052"/>
  <sheetViews>
    <sheetView workbookViewId="0">
      <selection activeCell="G5" sqref="G5"/>
    </sheetView>
  </sheetViews>
  <sheetFormatPr defaultRowHeight="12.75"/>
  <cols>
    <col min="4" max="4" width="17.85546875" customWidth="1"/>
  </cols>
  <sheetData>
    <row r="2" spans="1:5" ht="38.25">
      <c r="B2" s="70" t="s">
        <v>39</v>
      </c>
      <c r="C2" s="70" t="s">
        <v>40</v>
      </c>
      <c r="D2" s="70" t="s">
        <v>538</v>
      </c>
      <c r="E2" s="70" t="s">
        <v>41</v>
      </c>
    </row>
    <row r="3" spans="1:5" ht="25.5">
      <c r="A3" s="70" t="s">
        <v>42</v>
      </c>
      <c r="B3" s="70">
        <v>1974</v>
      </c>
      <c r="C3" s="70" t="s">
        <v>43</v>
      </c>
      <c r="D3" s="70" t="str">
        <f>CONCATENATE(B3," ",C3)</f>
        <v>1974 M01</v>
      </c>
      <c r="E3" s="71" t="s">
        <v>44</v>
      </c>
    </row>
    <row r="4" spans="1:5" ht="25.5">
      <c r="A4" s="70" t="s">
        <v>42</v>
      </c>
      <c r="B4" s="70">
        <v>1974</v>
      </c>
      <c r="C4" s="70" t="s">
        <v>45</v>
      </c>
      <c r="D4" s="70" t="str">
        <f t="shared" ref="D4:D67" si="0">CONCATENATE(B4," ",C4)</f>
        <v>1974 M02</v>
      </c>
      <c r="E4" s="71" t="s">
        <v>46</v>
      </c>
    </row>
    <row r="5" spans="1:5" ht="25.5">
      <c r="A5" s="70" t="s">
        <v>42</v>
      </c>
      <c r="B5" s="70">
        <v>1974</v>
      </c>
      <c r="C5" s="70" t="s">
        <v>47</v>
      </c>
      <c r="D5" s="70" t="str">
        <f t="shared" si="0"/>
        <v>1974 M03</v>
      </c>
      <c r="E5" s="71" t="s">
        <v>48</v>
      </c>
    </row>
    <row r="6" spans="1:5" ht="25.5">
      <c r="A6" s="70" t="s">
        <v>42</v>
      </c>
      <c r="B6" s="70">
        <v>1974</v>
      </c>
      <c r="C6" s="70" t="s">
        <v>49</v>
      </c>
      <c r="D6" s="70" t="str">
        <f t="shared" si="0"/>
        <v>1974 M04</v>
      </c>
      <c r="E6" s="71" t="s">
        <v>50</v>
      </c>
    </row>
    <row r="7" spans="1:5" ht="25.5">
      <c r="A7" s="70" t="s">
        <v>42</v>
      </c>
      <c r="B7" s="70">
        <v>1974</v>
      </c>
      <c r="C7" s="70" t="s">
        <v>51</v>
      </c>
      <c r="D7" s="70" t="str">
        <f t="shared" si="0"/>
        <v>1974 M05</v>
      </c>
      <c r="E7" s="71" t="s">
        <v>52</v>
      </c>
    </row>
    <row r="8" spans="1:5" ht="25.5">
      <c r="A8" s="70" t="s">
        <v>42</v>
      </c>
      <c r="B8" s="70">
        <v>1974</v>
      </c>
      <c r="C8" s="70" t="s">
        <v>53</v>
      </c>
      <c r="D8" s="70" t="str">
        <f t="shared" si="0"/>
        <v>1974 M06</v>
      </c>
      <c r="E8" s="71" t="s">
        <v>54</v>
      </c>
    </row>
    <row r="9" spans="1:5" ht="25.5">
      <c r="A9" s="70" t="s">
        <v>42</v>
      </c>
      <c r="B9" s="70">
        <v>1974</v>
      </c>
      <c r="C9" s="70" t="s">
        <v>55</v>
      </c>
      <c r="D9" s="70" t="str">
        <f t="shared" si="0"/>
        <v>1974 M07</v>
      </c>
      <c r="E9" s="71" t="s">
        <v>56</v>
      </c>
    </row>
    <row r="10" spans="1:5" ht="25.5">
      <c r="A10" s="70" t="s">
        <v>42</v>
      </c>
      <c r="B10" s="70">
        <v>1974</v>
      </c>
      <c r="C10" s="70" t="s">
        <v>57</v>
      </c>
      <c r="D10" s="70" t="str">
        <f t="shared" si="0"/>
        <v>1974 M08</v>
      </c>
      <c r="E10" s="71" t="s">
        <v>58</v>
      </c>
    </row>
    <row r="11" spans="1:5" ht="25.5">
      <c r="A11" s="70" t="s">
        <v>42</v>
      </c>
      <c r="B11" s="70">
        <v>1974</v>
      </c>
      <c r="C11" s="70" t="s">
        <v>59</v>
      </c>
      <c r="D11" s="70" t="str">
        <f t="shared" si="0"/>
        <v>1974 M09</v>
      </c>
      <c r="E11" s="71" t="s">
        <v>60</v>
      </c>
    </row>
    <row r="12" spans="1:5" ht="25.5">
      <c r="A12" s="70" t="s">
        <v>42</v>
      </c>
      <c r="B12" s="70">
        <v>1974</v>
      </c>
      <c r="C12" s="70" t="s">
        <v>61</v>
      </c>
      <c r="D12" s="70" t="str">
        <f t="shared" si="0"/>
        <v>1974 M10</v>
      </c>
      <c r="E12" s="71" t="s">
        <v>62</v>
      </c>
    </row>
    <row r="13" spans="1:5" ht="25.5">
      <c r="A13" s="70" t="s">
        <v>42</v>
      </c>
      <c r="B13" s="70">
        <v>1974</v>
      </c>
      <c r="C13" s="70" t="s">
        <v>63</v>
      </c>
      <c r="D13" s="70" t="str">
        <f t="shared" si="0"/>
        <v>1974 M11</v>
      </c>
      <c r="E13" s="71" t="s">
        <v>64</v>
      </c>
    </row>
    <row r="14" spans="1:5" ht="25.5">
      <c r="A14" s="70" t="s">
        <v>42</v>
      </c>
      <c r="B14" s="70">
        <v>1974</v>
      </c>
      <c r="C14" s="70" t="s">
        <v>65</v>
      </c>
      <c r="D14" s="70" t="str">
        <f t="shared" si="0"/>
        <v>1974 M12</v>
      </c>
      <c r="E14" s="71" t="s">
        <v>66</v>
      </c>
    </row>
    <row r="15" spans="1:5" ht="25.5">
      <c r="A15" s="70" t="s">
        <v>42</v>
      </c>
      <c r="B15" s="70">
        <v>1974</v>
      </c>
      <c r="C15" s="70" t="s">
        <v>67</v>
      </c>
      <c r="D15" s="70" t="str">
        <f t="shared" si="0"/>
        <v>1974 M13</v>
      </c>
      <c r="E15" s="71" t="s">
        <v>68</v>
      </c>
    </row>
    <row r="16" spans="1:5" ht="25.5">
      <c r="A16" s="70" t="s">
        <v>42</v>
      </c>
      <c r="B16" s="70">
        <v>1975</v>
      </c>
      <c r="C16" s="70" t="s">
        <v>43</v>
      </c>
      <c r="D16" s="70" t="str">
        <f t="shared" si="0"/>
        <v>1975 M01</v>
      </c>
      <c r="E16" s="71" t="s">
        <v>69</v>
      </c>
    </row>
    <row r="17" spans="1:5" ht="25.5">
      <c r="A17" s="70" t="s">
        <v>42</v>
      </c>
      <c r="B17" s="70">
        <v>1975</v>
      </c>
      <c r="C17" s="70" t="s">
        <v>45</v>
      </c>
      <c r="D17" s="70" t="str">
        <f t="shared" si="0"/>
        <v>1975 M02</v>
      </c>
      <c r="E17" s="71" t="s">
        <v>70</v>
      </c>
    </row>
    <row r="18" spans="1:5" ht="25.5">
      <c r="A18" s="70" t="s">
        <v>42</v>
      </c>
      <c r="B18" s="70">
        <v>1975</v>
      </c>
      <c r="C18" s="70" t="s">
        <v>47</v>
      </c>
      <c r="D18" s="70" t="str">
        <f t="shared" si="0"/>
        <v>1975 M03</v>
      </c>
      <c r="E18" s="71" t="s">
        <v>71</v>
      </c>
    </row>
    <row r="19" spans="1:5" ht="25.5">
      <c r="A19" s="70" t="s">
        <v>42</v>
      </c>
      <c r="B19" s="70">
        <v>1975</v>
      </c>
      <c r="C19" s="70" t="s">
        <v>49</v>
      </c>
      <c r="D19" s="70" t="str">
        <f t="shared" si="0"/>
        <v>1975 M04</v>
      </c>
      <c r="E19" s="71" t="s">
        <v>72</v>
      </c>
    </row>
    <row r="20" spans="1:5" ht="25.5">
      <c r="A20" s="70" t="s">
        <v>42</v>
      </c>
      <c r="B20" s="70">
        <v>1975</v>
      </c>
      <c r="C20" s="70" t="s">
        <v>51</v>
      </c>
      <c r="D20" s="70" t="str">
        <f t="shared" si="0"/>
        <v>1975 M05</v>
      </c>
      <c r="E20" s="71" t="s">
        <v>73</v>
      </c>
    </row>
    <row r="21" spans="1:5" ht="25.5">
      <c r="A21" s="70" t="s">
        <v>42</v>
      </c>
      <c r="B21" s="70">
        <v>1975</v>
      </c>
      <c r="C21" s="70" t="s">
        <v>53</v>
      </c>
      <c r="D21" s="70" t="str">
        <f t="shared" si="0"/>
        <v>1975 M06</v>
      </c>
      <c r="E21" s="71" t="s">
        <v>74</v>
      </c>
    </row>
    <row r="22" spans="1:5" ht="25.5">
      <c r="A22" s="70" t="s">
        <v>42</v>
      </c>
      <c r="B22" s="70">
        <v>1975</v>
      </c>
      <c r="C22" s="70" t="s">
        <v>55</v>
      </c>
      <c r="D22" s="70" t="str">
        <f t="shared" si="0"/>
        <v>1975 M07</v>
      </c>
      <c r="E22" s="71" t="s">
        <v>75</v>
      </c>
    </row>
    <row r="23" spans="1:5" ht="25.5">
      <c r="A23" s="70" t="s">
        <v>42</v>
      </c>
      <c r="B23" s="70">
        <v>1975</v>
      </c>
      <c r="C23" s="70" t="s">
        <v>57</v>
      </c>
      <c r="D23" s="70" t="str">
        <f t="shared" si="0"/>
        <v>1975 M08</v>
      </c>
      <c r="E23" s="71" t="s">
        <v>76</v>
      </c>
    </row>
    <row r="24" spans="1:5" ht="25.5">
      <c r="A24" s="70" t="s">
        <v>42</v>
      </c>
      <c r="B24" s="70">
        <v>1975</v>
      </c>
      <c r="C24" s="70" t="s">
        <v>59</v>
      </c>
      <c r="D24" s="70" t="str">
        <f t="shared" si="0"/>
        <v>1975 M09</v>
      </c>
      <c r="E24" s="71" t="s">
        <v>77</v>
      </c>
    </row>
    <row r="25" spans="1:5" ht="25.5">
      <c r="A25" s="70" t="s">
        <v>42</v>
      </c>
      <c r="B25" s="70">
        <v>1975</v>
      </c>
      <c r="C25" s="70" t="s">
        <v>61</v>
      </c>
      <c r="D25" s="70" t="str">
        <f t="shared" si="0"/>
        <v>1975 M10</v>
      </c>
      <c r="E25" s="71" t="s">
        <v>78</v>
      </c>
    </row>
    <row r="26" spans="1:5" ht="25.5">
      <c r="A26" s="70" t="s">
        <v>42</v>
      </c>
      <c r="B26" s="70">
        <v>1975</v>
      </c>
      <c r="C26" s="70" t="s">
        <v>63</v>
      </c>
      <c r="D26" s="70" t="str">
        <f t="shared" si="0"/>
        <v>1975 M11</v>
      </c>
      <c r="E26" s="71" t="s">
        <v>79</v>
      </c>
    </row>
    <row r="27" spans="1:5" ht="25.5">
      <c r="A27" s="70" t="s">
        <v>42</v>
      </c>
      <c r="B27" s="70">
        <v>1975</v>
      </c>
      <c r="C27" s="70" t="s">
        <v>65</v>
      </c>
      <c r="D27" s="70" t="str">
        <f t="shared" si="0"/>
        <v>1975 M12</v>
      </c>
      <c r="E27" s="71" t="s">
        <v>80</v>
      </c>
    </row>
    <row r="28" spans="1:5" ht="25.5">
      <c r="A28" s="70" t="s">
        <v>42</v>
      </c>
      <c r="B28" s="70">
        <v>1975</v>
      </c>
      <c r="C28" s="70" t="s">
        <v>67</v>
      </c>
      <c r="D28" s="70" t="str">
        <f t="shared" si="0"/>
        <v>1975 M13</v>
      </c>
      <c r="E28" s="71" t="s">
        <v>81</v>
      </c>
    </row>
    <row r="29" spans="1:5" ht="25.5">
      <c r="A29" s="70" t="s">
        <v>42</v>
      </c>
      <c r="B29" s="70">
        <v>1976</v>
      </c>
      <c r="C29" s="70" t="s">
        <v>43</v>
      </c>
      <c r="D29" s="70" t="str">
        <f t="shared" si="0"/>
        <v>1976 M01</v>
      </c>
      <c r="E29" s="71" t="s">
        <v>82</v>
      </c>
    </row>
    <row r="30" spans="1:5" ht="25.5">
      <c r="A30" s="70" t="s">
        <v>42</v>
      </c>
      <c r="B30" s="70">
        <v>1976</v>
      </c>
      <c r="C30" s="70" t="s">
        <v>45</v>
      </c>
      <c r="D30" s="70" t="str">
        <f t="shared" si="0"/>
        <v>1976 M02</v>
      </c>
      <c r="E30" s="71" t="s">
        <v>83</v>
      </c>
    </row>
    <row r="31" spans="1:5" ht="25.5">
      <c r="A31" s="70" t="s">
        <v>42</v>
      </c>
      <c r="B31" s="70">
        <v>1976</v>
      </c>
      <c r="C31" s="70" t="s">
        <v>47</v>
      </c>
      <c r="D31" s="70" t="str">
        <f t="shared" si="0"/>
        <v>1976 M03</v>
      </c>
      <c r="E31" s="71" t="s">
        <v>84</v>
      </c>
    </row>
    <row r="32" spans="1:5" ht="25.5">
      <c r="A32" s="70" t="s">
        <v>42</v>
      </c>
      <c r="B32" s="70">
        <v>1976</v>
      </c>
      <c r="C32" s="70" t="s">
        <v>49</v>
      </c>
      <c r="D32" s="70" t="str">
        <f t="shared" si="0"/>
        <v>1976 M04</v>
      </c>
      <c r="E32" s="71" t="s">
        <v>85</v>
      </c>
    </row>
    <row r="33" spans="1:5" ht="25.5">
      <c r="A33" s="70" t="s">
        <v>42</v>
      </c>
      <c r="B33" s="70">
        <v>1976</v>
      </c>
      <c r="C33" s="70" t="s">
        <v>51</v>
      </c>
      <c r="D33" s="70" t="str">
        <f t="shared" si="0"/>
        <v>1976 M05</v>
      </c>
      <c r="E33" s="71" t="s">
        <v>86</v>
      </c>
    </row>
    <row r="34" spans="1:5" ht="25.5">
      <c r="A34" s="70" t="s">
        <v>42</v>
      </c>
      <c r="B34" s="70">
        <v>1976</v>
      </c>
      <c r="C34" s="70" t="s">
        <v>53</v>
      </c>
      <c r="D34" s="70" t="str">
        <f t="shared" si="0"/>
        <v>1976 M06</v>
      </c>
      <c r="E34" s="71" t="s">
        <v>87</v>
      </c>
    </row>
    <row r="35" spans="1:5" ht="25.5">
      <c r="A35" s="70" t="s">
        <v>42</v>
      </c>
      <c r="B35" s="70">
        <v>1976</v>
      </c>
      <c r="C35" s="70" t="s">
        <v>55</v>
      </c>
      <c r="D35" s="70" t="str">
        <f t="shared" si="0"/>
        <v>1976 M07</v>
      </c>
      <c r="E35" s="71" t="s">
        <v>88</v>
      </c>
    </row>
    <row r="36" spans="1:5" ht="25.5">
      <c r="A36" s="70" t="s">
        <v>42</v>
      </c>
      <c r="B36" s="70">
        <v>1976</v>
      </c>
      <c r="C36" s="70" t="s">
        <v>57</v>
      </c>
      <c r="D36" s="70" t="str">
        <f t="shared" si="0"/>
        <v>1976 M08</v>
      </c>
      <c r="E36" s="71" t="s">
        <v>89</v>
      </c>
    </row>
    <row r="37" spans="1:5" ht="25.5">
      <c r="A37" s="70" t="s">
        <v>42</v>
      </c>
      <c r="B37" s="70">
        <v>1976</v>
      </c>
      <c r="C37" s="70" t="s">
        <v>59</v>
      </c>
      <c r="D37" s="70" t="str">
        <f t="shared" si="0"/>
        <v>1976 M09</v>
      </c>
      <c r="E37" s="71" t="s">
        <v>90</v>
      </c>
    </row>
    <row r="38" spans="1:5" ht="25.5">
      <c r="A38" s="70" t="s">
        <v>42</v>
      </c>
      <c r="B38" s="70">
        <v>1976</v>
      </c>
      <c r="C38" s="70" t="s">
        <v>61</v>
      </c>
      <c r="D38" s="70" t="str">
        <f t="shared" si="0"/>
        <v>1976 M10</v>
      </c>
      <c r="E38" s="71" t="s">
        <v>91</v>
      </c>
    </row>
    <row r="39" spans="1:5" ht="25.5">
      <c r="A39" s="70" t="s">
        <v>42</v>
      </c>
      <c r="B39" s="70">
        <v>1976</v>
      </c>
      <c r="C39" s="70" t="s">
        <v>63</v>
      </c>
      <c r="D39" s="70" t="str">
        <f t="shared" si="0"/>
        <v>1976 M11</v>
      </c>
      <c r="E39" s="71" t="s">
        <v>92</v>
      </c>
    </row>
    <row r="40" spans="1:5" ht="25.5">
      <c r="A40" s="70" t="s">
        <v>42</v>
      </c>
      <c r="B40" s="70">
        <v>1976</v>
      </c>
      <c r="C40" s="70" t="s">
        <v>65</v>
      </c>
      <c r="D40" s="70" t="str">
        <f t="shared" si="0"/>
        <v>1976 M12</v>
      </c>
      <c r="E40" s="71" t="s">
        <v>93</v>
      </c>
    </row>
    <row r="41" spans="1:5" ht="25.5">
      <c r="A41" s="70" t="s">
        <v>42</v>
      </c>
      <c r="B41" s="70">
        <v>1976</v>
      </c>
      <c r="C41" s="70" t="s">
        <v>67</v>
      </c>
      <c r="D41" s="70" t="str">
        <f t="shared" si="0"/>
        <v>1976 M13</v>
      </c>
      <c r="E41" s="71" t="s">
        <v>94</v>
      </c>
    </row>
    <row r="42" spans="1:5" ht="25.5">
      <c r="A42" s="70" t="s">
        <v>42</v>
      </c>
      <c r="B42" s="70">
        <v>1977</v>
      </c>
      <c r="C42" s="70" t="s">
        <v>43</v>
      </c>
      <c r="D42" s="70" t="str">
        <f t="shared" si="0"/>
        <v>1977 M01</v>
      </c>
      <c r="E42" s="71" t="s">
        <v>95</v>
      </c>
    </row>
    <row r="43" spans="1:5" ht="25.5">
      <c r="A43" s="70" t="s">
        <v>42</v>
      </c>
      <c r="B43" s="70">
        <v>1977</v>
      </c>
      <c r="C43" s="70" t="s">
        <v>45</v>
      </c>
      <c r="D43" s="70" t="str">
        <f t="shared" si="0"/>
        <v>1977 M02</v>
      </c>
      <c r="E43" s="71" t="s">
        <v>96</v>
      </c>
    </row>
    <row r="44" spans="1:5" ht="25.5">
      <c r="A44" s="70" t="s">
        <v>42</v>
      </c>
      <c r="B44" s="70">
        <v>1977</v>
      </c>
      <c r="C44" s="70" t="s">
        <v>47</v>
      </c>
      <c r="D44" s="70" t="str">
        <f t="shared" si="0"/>
        <v>1977 M03</v>
      </c>
      <c r="E44" s="71" t="s">
        <v>97</v>
      </c>
    </row>
    <row r="45" spans="1:5" ht="25.5">
      <c r="A45" s="70" t="s">
        <v>42</v>
      </c>
      <c r="B45" s="70">
        <v>1977</v>
      </c>
      <c r="C45" s="70" t="s">
        <v>49</v>
      </c>
      <c r="D45" s="70" t="str">
        <f t="shared" si="0"/>
        <v>1977 M04</v>
      </c>
      <c r="E45" s="71" t="s">
        <v>98</v>
      </c>
    </row>
    <row r="46" spans="1:5" ht="25.5">
      <c r="A46" s="70" t="s">
        <v>42</v>
      </c>
      <c r="B46" s="70">
        <v>1977</v>
      </c>
      <c r="C46" s="70" t="s">
        <v>51</v>
      </c>
      <c r="D46" s="70" t="str">
        <f t="shared" si="0"/>
        <v>1977 M05</v>
      </c>
      <c r="E46" s="71" t="s">
        <v>99</v>
      </c>
    </row>
    <row r="47" spans="1:5" ht="25.5">
      <c r="A47" s="70" t="s">
        <v>42</v>
      </c>
      <c r="B47" s="70">
        <v>1977</v>
      </c>
      <c r="C47" s="70" t="s">
        <v>53</v>
      </c>
      <c r="D47" s="70" t="str">
        <f t="shared" si="0"/>
        <v>1977 M06</v>
      </c>
      <c r="E47" s="71" t="s">
        <v>100</v>
      </c>
    </row>
    <row r="48" spans="1:5" ht="25.5">
      <c r="A48" s="70" t="s">
        <v>42</v>
      </c>
      <c r="B48" s="70">
        <v>1977</v>
      </c>
      <c r="C48" s="70" t="s">
        <v>55</v>
      </c>
      <c r="D48" s="70" t="str">
        <f t="shared" si="0"/>
        <v>1977 M07</v>
      </c>
      <c r="E48" s="71" t="s">
        <v>101</v>
      </c>
    </row>
    <row r="49" spans="1:5" ht="25.5">
      <c r="A49" s="70" t="s">
        <v>42</v>
      </c>
      <c r="B49" s="70">
        <v>1977</v>
      </c>
      <c r="C49" s="70" t="s">
        <v>57</v>
      </c>
      <c r="D49" s="70" t="str">
        <f t="shared" si="0"/>
        <v>1977 M08</v>
      </c>
      <c r="E49" s="71" t="s">
        <v>102</v>
      </c>
    </row>
    <row r="50" spans="1:5" ht="25.5">
      <c r="A50" s="70" t="s">
        <v>42</v>
      </c>
      <c r="B50" s="70">
        <v>1977</v>
      </c>
      <c r="C50" s="70" t="s">
        <v>59</v>
      </c>
      <c r="D50" s="70" t="str">
        <f t="shared" si="0"/>
        <v>1977 M09</v>
      </c>
      <c r="E50" s="71" t="s">
        <v>103</v>
      </c>
    </row>
    <row r="51" spans="1:5" ht="25.5">
      <c r="A51" s="70" t="s">
        <v>42</v>
      </c>
      <c r="B51" s="70">
        <v>1977</v>
      </c>
      <c r="C51" s="70" t="s">
        <v>61</v>
      </c>
      <c r="D51" s="70" t="str">
        <f t="shared" si="0"/>
        <v>1977 M10</v>
      </c>
      <c r="E51" s="71" t="s">
        <v>104</v>
      </c>
    </row>
    <row r="52" spans="1:5" ht="25.5">
      <c r="A52" s="70" t="s">
        <v>42</v>
      </c>
      <c r="B52" s="70">
        <v>1977</v>
      </c>
      <c r="C52" s="70" t="s">
        <v>63</v>
      </c>
      <c r="D52" s="70" t="str">
        <f t="shared" si="0"/>
        <v>1977 M11</v>
      </c>
      <c r="E52" s="71" t="s">
        <v>105</v>
      </c>
    </row>
    <row r="53" spans="1:5" ht="25.5">
      <c r="A53" s="70" t="s">
        <v>42</v>
      </c>
      <c r="B53" s="70">
        <v>1977</v>
      </c>
      <c r="C53" s="70" t="s">
        <v>65</v>
      </c>
      <c r="D53" s="70" t="str">
        <f t="shared" si="0"/>
        <v>1977 M12</v>
      </c>
      <c r="E53" s="71" t="s">
        <v>106</v>
      </c>
    </row>
    <row r="54" spans="1:5" ht="25.5">
      <c r="A54" s="70" t="s">
        <v>42</v>
      </c>
      <c r="B54" s="70">
        <v>1977</v>
      </c>
      <c r="C54" s="70" t="s">
        <v>67</v>
      </c>
      <c r="D54" s="70" t="str">
        <f t="shared" si="0"/>
        <v>1977 M13</v>
      </c>
      <c r="E54" s="71" t="s">
        <v>107</v>
      </c>
    </row>
    <row r="55" spans="1:5" ht="25.5">
      <c r="A55" s="70" t="s">
        <v>42</v>
      </c>
      <c r="B55" s="70">
        <v>1978</v>
      </c>
      <c r="C55" s="70" t="s">
        <v>43</v>
      </c>
      <c r="D55" s="70" t="str">
        <f t="shared" si="0"/>
        <v>1978 M01</v>
      </c>
      <c r="E55" s="71" t="s">
        <v>108</v>
      </c>
    </row>
    <row r="56" spans="1:5" ht="25.5">
      <c r="A56" s="70" t="s">
        <v>42</v>
      </c>
      <c r="B56" s="70">
        <v>1978</v>
      </c>
      <c r="C56" s="70" t="s">
        <v>45</v>
      </c>
      <c r="D56" s="70" t="str">
        <f t="shared" si="0"/>
        <v>1978 M02</v>
      </c>
      <c r="E56" s="71" t="s">
        <v>109</v>
      </c>
    </row>
    <row r="57" spans="1:5" ht="25.5">
      <c r="A57" s="70" t="s">
        <v>42</v>
      </c>
      <c r="B57" s="70">
        <v>1978</v>
      </c>
      <c r="C57" s="70" t="s">
        <v>47</v>
      </c>
      <c r="D57" s="70" t="str">
        <f t="shared" si="0"/>
        <v>1978 M03</v>
      </c>
      <c r="E57" s="71" t="s">
        <v>110</v>
      </c>
    </row>
    <row r="58" spans="1:5" ht="25.5">
      <c r="A58" s="70" t="s">
        <v>42</v>
      </c>
      <c r="B58" s="70">
        <v>1978</v>
      </c>
      <c r="C58" s="70" t="s">
        <v>49</v>
      </c>
      <c r="D58" s="70" t="str">
        <f t="shared" si="0"/>
        <v>1978 M04</v>
      </c>
      <c r="E58" s="71" t="s">
        <v>111</v>
      </c>
    </row>
    <row r="59" spans="1:5" ht="25.5">
      <c r="A59" s="70" t="s">
        <v>42</v>
      </c>
      <c r="B59" s="70">
        <v>1978</v>
      </c>
      <c r="C59" s="70" t="s">
        <v>51</v>
      </c>
      <c r="D59" s="70" t="str">
        <f t="shared" si="0"/>
        <v>1978 M05</v>
      </c>
      <c r="E59" s="71" t="s">
        <v>112</v>
      </c>
    </row>
    <row r="60" spans="1:5" ht="25.5">
      <c r="A60" s="70" t="s">
        <v>42</v>
      </c>
      <c r="B60" s="70">
        <v>1978</v>
      </c>
      <c r="C60" s="70" t="s">
        <v>53</v>
      </c>
      <c r="D60" s="70" t="str">
        <f t="shared" si="0"/>
        <v>1978 M06</v>
      </c>
      <c r="E60" s="71" t="s">
        <v>113</v>
      </c>
    </row>
    <row r="61" spans="1:5" ht="25.5">
      <c r="A61" s="70" t="s">
        <v>42</v>
      </c>
      <c r="B61" s="70">
        <v>1978</v>
      </c>
      <c r="C61" s="70" t="s">
        <v>55</v>
      </c>
      <c r="D61" s="70" t="str">
        <f t="shared" si="0"/>
        <v>1978 M07</v>
      </c>
      <c r="E61" s="71" t="s">
        <v>114</v>
      </c>
    </row>
    <row r="62" spans="1:5" ht="25.5">
      <c r="A62" s="70" t="s">
        <v>42</v>
      </c>
      <c r="B62" s="70">
        <v>1978</v>
      </c>
      <c r="C62" s="70" t="s">
        <v>57</v>
      </c>
      <c r="D62" s="70" t="str">
        <f t="shared" si="0"/>
        <v>1978 M08</v>
      </c>
      <c r="E62" s="71" t="s">
        <v>115</v>
      </c>
    </row>
    <row r="63" spans="1:5" ht="25.5">
      <c r="A63" s="70" t="s">
        <v>42</v>
      </c>
      <c r="B63" s="70">
        <v>1978</v>
      </c>
      <c r="C63" s="70" t="s">
        <v>59</v>
      </c>
      <c r="D63" s="70" t="str">
        <f t="shared" si="0"/>
        <v>1978 M09</v>
      </c>
      <c r="E63" s="71" t="s">
        <v>116</v>
      </c>
    </row>
    <row r="64" spans="1:5" ht="25.5">
      <c r="A64" s="70" t="s">
        <v>42</v>
      </c>
      <c r="B64" s="70">
        <v>1978</v>
      </c>
      <c r="C64" s="70" t="s">
        <v>61</v>
      </c>
      <c r="D64" s="70" t="str">
        <f t="shared" si="0"/>
        <v>1978 M10</v>
      </c>
      <c r="E64" s="71" t="s">
        <v>117</v>
      </c>
    </row>
    <row r="65" spans="1:5" ht="25.5">
      <c r="A65" s="70" t="s">
        <v>42</v>
      </c>
      <c r="B65" s="70">
        <v>1978</v>
      </c>
      <c r="C65" s="70" t="s">
        <v>63</v>
      </c>
      <c r="D65" s="70" t="str">
        <f t="shared" si="0"/>
        <v>1978 M11</v>
      </c>
      <c r="E65" s="71" t="s">
        <v>118</v>
      </c>
    </row>
    <row r="66" spans="1:5" ht="25.5">
      <c r="A66" s="70" t="s">
        <v>42</v>
      </c>
      <c r="B66" s="70">
        <v>1978</v>
      </c>
      <c r="C66" s="70" t="s">
        <v>65</v>
      </c>
      <c r="D66" s="70" t="str">
        <f t="shared" si="0"/>
        <v>1978 M12</v>
      </c>
      <c r="E66" s="71" t="s">
        <v>119</v>
      </c>
    </row>
    <row r="67" spans="1:5" ht="25.5">
      <c r="A67" s="70" t="s">
        <v>42</v>
      </c>
      <c r="B67" s="70">
        <v>1978</v>
      </c>
      <c r="C67" s="70" t="s">
        <v>67</v>
      </c>
      <c r="D67" s="70" t="str">
        <f t="shared" si="0"/>
        <v>1978 M13</v>
      </c>
      <c r="E67" s="71" t="s">
        <v>113</v>
      </c>
    </row>
    <row r="68" spans="1:5" ht="25.5">
      <c r="A68" s="70" t="s">
        <v>42</v>
      </c>
      <c r="B68" s="70">
        <v>1979</v>
      </c>
      <c r="C68" s="70" t="s">
        <v>43</v>
      </c>
      <c r="D68" s="70" t="str">
        <f t="shared" ref="D68:D131" si="1">CONCATENATE(B68," ",C68)</f>
        <v>1979 M01</v>
      </c>
      <c r="E68" s="71" t="s">
        <v>120</v>
      </c>
    </row>
    <row r="69" spans="1:5" ht="25.5">
      <c r="A69" s="70" t="s">
        <v>42</v>
      </c>
      <c r="B69" s="70">
        <v>1979</v>
      </c>
      <c r="C69" s="70" t="s">
        <v>45</v>
      </c>
      <c r="D69" s="70" t="str">
        <f t="shared" si="1"/>
        <v>1979 M02</v>
      </c>
      <c r="E69" s="71" t="s">
        <v>121</v>
      </c>
    </row>
    <row r="70" spans="1:5" ht="25.5">
      <c r="A70" s="70" t="s">
        <v>42</v>
      </c>
      <c r="B70" s="70">
        <v>1979</v>
      </c>
      <c r="C70" s="70" t="s">
        <v>47</v>
      </c>
      <c r="D70" s="70" t="str">
        <f t="shared" si="1"/>
        <v>1979 M03</v>
      </c>
      <c r="E70" s="71" t="s">
        <v>122</v>
      </c>
    </row>
    <row r="71" spans="1:5" ht="25.5">
      <c r="A71" s="70" t="s">
        <v>42</v>
      </c>
      <c r="B71" s="70">
        <v>1979</v>
      </c>
      <c r="C71" s="70" t="s">
        <v>49</v>
      </c>
      <c r="D71" s="70" t="str">
        <f t="shared" si="1"/>
        <v>1979 M04</v>
      </c>
      <c r="E71" s="71" t="s">
        <v>123</v>
      </c>
    </row>
    <row r="72" spans="1:5" ht="25.5">
      <c r="A72" s="70" t="s">
        <v>42</v>
      </c>
      <c r="B72" s="70">
        <v>1979</v>
      </c>
      <c r="C72" s="70" t="s">
        <v>51</v>
      </c>
      <c r="D72" s="70" t="str">
        <f t="shared" si="1"/>
        <v>1979 M05</v>
      </c>
      <c r="E72" s="71" t="s">
        <v>124</v>
      </c>
    </row>
    <row r="73" spans="1:5" ht="25.5">
      <c r="A73" s="70" t="s">
        <v>42</v>
      </c>
      <c r="B73" s="70">
        <v>1979</v>
      </c>
      <c r="C73" s="70" t="s">
        <v>53</v>
      </c>
      <c r="D73" s="70" t="str">
        <f t="shared" si="1"/>
        <v>1979 M06</v>
      </c>
      <c r="E73" s="71" t="s">
        <v>125</v>
      </c>
    </row>
    <row r="74" spans="1:5" ht="25.5">
      <c r="A74" s="70" t="s">
        <v>42</v>
      </c>
      <c r="B74" s="70">
        <v>1979</v>
      </c>
      <c r="C74" s="70" t="s">
        <v>55</v>
      </c>
      <c r="D74" s="70" t="str">
        <f t="shared" si="1"/>
        <v>1979 M07</v>
      </c>
      <c r="E74" s="71" t="s">
        <v>126</v>
      </c>
    </row>
    <row r="75" spans="1:5" ht="25.5">
      <c r="A75" s="70" t="s">
        <v>42</v>
      </c>
      <c r="B75" s="70">
        <v>1979</v>
      </c>
      <c r="C75" s="70" t="s">
        <v>57</v>
      </c>
      <c r="D75" s="70" t="str">
        <f t="shared" si="1"/>
        <v>1979 M08</v>
      </c>
      <c r="E75" s="71" t="s">
        <v>127</v>
      </c>
    </row>
    <row r="76" spans="1:5" ht="25.5">
      <c r="A76" s="70" t="s">
        <v>42</v>
      </c>
      <c r="B76" s="70">
        <v>1979</v>
      </c>
      <c r="C76" s="70" t="s">
        <v>59</v>
      </c>
      <c r="D76" s="70" t="str">
        <f t="shared" si="1"/>
        <v>1979 M09</v>
      </c>
      <c r="E76" s="71" t="s">
        <v>128</v>
      </c>
    </row>
    <row r="77" spans="1:5" ht="25.5">
      <c r="A77" s="70" t="s">
        <v>42</v>
      </c>
      <c r="B77" s="70">
        <v>1979</v>
      </c>
      <c r="C77" s="70" t="s">
        <v>61</v>
      </c>
      <c r="D77" s="70" t="str">
        <f t="shared" si="1"/>
        <v>1979 M10</v>
      </c>
      <c r="E77" s="71" t="s">
        <v>129</v>
      </c>
    </row>
    <row r="78" spans="1:5" ht="25.5">
      <c r="A78" s="70" t="s">
        <v>42</v>
      </c>
      <c r="B78" s="70">
        <v>1979</v>
      </c>
      <c r="C78" s="70" t="s">
        <v>63</v>
      </c>
      <c r="D78" s="70" t="str">
        <f t="shared" si="1"/>
        <v>1979 M11</v>
      </c>
      <c r="E78" s="71" t="s">
        <v>130</v>
      </c>
    </row>
    <row r="79" spans="1:5" ht="25.5">
      <c r="A79" s="70" t="s">
        <v>42</v>
      </c>
      <c r="B79" s="70">
        <v>1979</v>
      </c>
      <c r="C79" s="70" t="s">
        <v>65</v>
      </c>
      <c r="D79" s="70" t="str">
        <f t="shared" si="1"/>
        <v>1979 M12</v>
      </c>
      <c r="E79" s="71" t="s">
        <v>131</v>
      </c>
    </row>
    <row r="80" spans="1:5" ht="25.5">
      <c r="A80" s="70" t="s">
        <v>42</v>
      </c>
      <c r="B80" s="70">
        <v>1979</v>
      </c>
      <c r="C80" s="70" t="s">
        <v>67</v>
      </c>
      <c r="D80" s="70" t="str">
        <f t="shared" si="1"/>
        <v>1979 M13</v>
      </c>
      <c r="E80" s="71" t="s">
        <v>132</v>
      </c>
    </row>
    <row r="81" spans="1:5" ht="25.5">
      <c r="A81" s="70" t="s">
        <v>42</v>
      </c>
      <c r="B81" s="70">
        <v>1980</v>
      </c>
      <c r="C81" s="70" t="s">
        <v>43</v>
      </c>
      <c r="D81" s="70" t="str">
        <f t="shared" si="1"/>
        <v>1980 M01</v>
      </c>
      <c r="E81" s="71" t="s">
        <v>133</v>
      </c>
    </row>
    <row r="82" spans="1:5" ht="25.5">
      <c r="A82" s="70" t="s">
        <v>42</v>
      </c>
      <c r="B82" s="70">
        <v>1980</v>
      </c>
      <c r="C82" s="70" t="s">
        <v>45</v>
      </c>
      <c r="D82" s="70" t="str">
        <f t="shared" si="1"/>
        <v>1980 M02</v>
      </c>
      <c r="E82" s="71" t="s">
        <v>134</v>
      </c>
    </row>
    <row r="83" spans="1:5" ht="25.5">
      <c r="A83" s="70" t="s">
        <v>42</v>
      </c>
      <c r="B83" s="70">
        <v>1980</v>
      </c>
      <c r="C83" s="70" t="s">
        <v>47</v>
      </c>
      <c r="D83" s="70" t="str">
        <f t="shared" si="1"/>
        <v>1980 M03</v>
      </c>
      <c r="E83" s="71" t="s">
        <v>135</v>
      </c>
    </row>
    <row r="84" spans="1:5" ht="25.5">
      <c r="A84" s="70" t="s">
        <v>42</v>
      </c>
      <c r="B84" s="70">
        <v>1980</v>
      </c>
      <c r="C84" s="70" t="s">
        <v>49</v>
      </c>
      <c r="D84" s="70" t="str">
        <f t="shared" si="1"/>
        <v>1980 M04</v>
      </c>
      <c r="E84" s="71" t="s">
        <v>136</v>
      </c>
    </row>
    <row r="85" spans="1:5" ht="25.5">
      <c r="A85" s="70" t="s">
        <v>42</v>
      </c>
      <c r="B85" s="70">
        <v>1980</v>
      </c>
      <c r="C85" s="70" t="s">
        <v>51</v>
      </c>
      <c r="D85" s="70" t="str">
        <f t="shared" si="1"/>
        <v>1980 M05</v>
      </c>
      <c r="E85" s="71" t="s">
        <v>137</v>
      </c>
    </row>
    <row r="86" spans="1:5" ht="25.5">
      <c r="A86" s="70" t="s">
        <v>42</v>
      </c>
      <c r="B86" s="70">
        <v>1980</v>
      </c>
      <c r="C86" s="70" t="s">
        <v>53</v>
      </c>
      <c r="D86" s="70" t="str">
        <f t="shared" si="1"/>
        <v>1980 M06</v>
      </c>
      <c r="E86" s="71" t="s">
        <v>138</v>
      </c>
    </row>
    <row r="87" spans="1:5" ht="25.5">
      <c r="A87" s="70" t="s">
        <v>42</v>
      </c>
      <c r="B87" s="70">
        <v>1980</v>
      </c>
      <c r="C87" s="70" t="s">
        <v>55</v>
      </c>
      <c r="D87" s="70" t="str">
        <f t="shared" si="1"/>
        <v>1980 M07</v>
      </c>
      <c r="E87" s="71" t="s">
        <v>138</v>
      </c>
    </row>
    <row r="88" spans="1:5" ht="25.5">
      <c r="A88" s="70" t="s">
        <v>42</v>
      </c>
      <c r="B88" s="70">
        <v>1980</v>
      </c>
      <c r="C88" s="70" t="s">
        <v>57</v>
      </c>
      <c r="D88" s="70" t="str">
        <f t="shared" si="1"/>
        <v>1980 M08</v>
      </c>
      <c r="E88" s="71" t="s">
        <v>139</v>
      </c>
    </row>
    <row r="89" spans="1:5" ht="25.5">
      <c r="A89" s="70" t="s">
        <v>42</v>
      </c>
      <c r="B89" s="70">
        <v>1980</v>
      </c>
      <c r="C89" s="70" t="s">
        <v>59</v>
      </c>
      <c r="D89" s="70" t="str">
        <f t="shared" si="1"/>
        <v>1980 M09</v>
      </c>
      <c r="E89" s="71" t="s">
        <v>140</v>
      </c>
    </row>
    <row r="90" spans="1:5" ht="25.5">
      <c r="A90" s="70" t="s">
        <v>42</v>
      </c>
      <c r="B90" s="70">
        <v>1980</v>
      </c>
      <c r="C90" s="70" t="s">
        <v>61</v>
      </c>
      <c r="D90" s="70" t="str">
        <f t="shared" si="1"/>
        <v>1980 M10</v>
      </c>
      <c r="E90" s="71" t="s">
        <v>141</v>
      </c>
    </row>
    <row r="91" spans="1:5" ht="25.5">
      <c r="A91" s="70" t="s">
        <v>42</v>
      </c>
      <c r="B91" s="70">
        <v>1980</v>
      </c>
      <c r="C91" s="70" t="s">
        <v>63</v>
      </c>
      <c r="D91" s="70" t="str">
        <f t="shared" si="1"/>
        <v>1980 M11</v>
      </c>
      <c r="E91" s="71" t="s">
        <v>142</v>
      </c>
    </row>
    <row r="92" spans="1:5" ht="25.5">
      <c r="A92" s="70" t="s">
        <v>42</v>
      </c>
      <c r="B92" s="70">
        <v>1980</v>
      </c>
      <c r="C92" s="70" t="s">
        <v>65</v>
      </c>
      <c r="D92" s="70" t="str">
        <f t="shared" si="1"/>
        <v>1980 M12</v>
      </c>
      <c r="E92" s="71" t="s">
        <v>143</v>
      </c>
    </row>
    <row r="93" spans="1:5" ht="25.5">
      <c r="A93" s="70" t="s">
        <v>42</v>
      </c>
      <c r="B93" s="70">
        <v>1980</v>
      </c>
      <c r="C93" s="70" t="s">
        <v>67</v>
      </c>
      <c r="D93" s="70" t="str">
        <f t="shared" si="1"/>
        <v>1980 M13</v>
      </c>
      <c r="E93" s="71" t="s">
        <v>144</v>
      </c>
    </row>
    <row r="94" spans="1:5" ht="25.5">
      <c r="A94" s="70" t="s">
        <v>42</v>
      </c>
      <c r="B94" s="70">
        <v>1981</v>
      </c>
      <c r="C94" s="70" t="s">
        <v>43</v>
      </c>
      <c r="D94" s="70" t="str">
        <f t="shared" si="1"/>
        <v>1981 M01</v>
      </c>
      <c r="E94" s="71" t="s">
        <v>145</v>
      </c>
    </row>
    <row r="95" spans="1:5" ht="25.5">
      <c r="A95" s="70" t="s">
        <v>42</v>
      </c>
      <c r="B95" s="70">
        <v>1981</v>
      </c>
      <c r="C95" s="70" t="s">
        <v>45</v>
      </c>
      <c r="D95" s="70" t="str">
        <f t="shared" si="1"/>
        <v>1981 M02</v>
      </c>
      <c r="E95" s="71" t="s">
        <v>146</v>
      </c>
    </row>
    <row r="96" spans="1:5" ht="25.5">
      <c r="A96" s="70" t="s">
        <v>42</v>
      </c>
      <c r="B96" s="70">
        <v>1981</v>
      </c>
      <c r="C96" s="70" t="s">
        <v>47</v>
      </c>
      <c r="D96" s="70" t="str">
        <f t="shared" si="1"/>
        <v>1981 M03</v>
      </c>
      <c r="E96" s="71" t="s">
        <v>147</v>
      </c>
    </row>
    <row r="97" spans="1:5" ht="25.5">
      <c r="A97" s="70" t="s">
        <v>42</v>
      </c>
      <c r="B97" s="70">
        <v>1981</v>
      </c>
      <c r="C97" s="70" t="s">
        <v>49</v>
      </c>
      <c r="D97" s="70" t="str">
        <f t="shared" si="1"/>
        <v>1981 M04</v>
      </c>
      <c r="E97" s="71" t="s">
        <v>148</v>
      </c>
    </row>
    <row r="98" spans="1:5" ht="25.5">
      <c r="A98" s="70" t="s">
        <v>42</v>
      </c>
      <c r="B98" s="70">
        <v>1981</v>
      </c>
      <c r="C98" s="70" t="s">
        <v>51</v>
      </c>
      <c r="D98" s="70" t="str">
        <f t="shared" si="1"/>
        <v>1981 M05</v>
      </c>
      <c r="E98" s="71" t="s">
        <v>149</v>
      </c>
    </row>
    <row r="99" spans="1:5" ht="25.5">
      <c r="A99" s="70" t="s">
        <v>42</v>
      </c>
      <c r="B99" s="70">
        <v>1981</v>
      </c>
      <c r="C99" s="70" t="s">
        <v>53</v>
      </c>
      <c r="D99" s="70" t="str">
        <f t="shared" si="1"/>
        <v>1981 M06</v>
      </c>
      <c r="E99" s="71" t="s">
        <v>150</v>
      </c>
    </row>
    <row r="100" spans="1:5" ht="25.5">
      <c r="A100" s="70" t="s">
        <v>42</v>
      </c>
      <c r="B100" s="70">
        <v>1981</v>
      </c>
      <c r="C100" s="70" t="s">
        <v>55</v>
      </c>
      <c r="D100" s="70" t="str">
        <f t="shared" si="1"/>
        <v>1981 M07</v>
      </c>
      <c r="E100" s="71" t="s">
        <v>151</v>
      </c>
    </row>
    <row r="101" spans="1:5" ht="25.5">
      <c r="A101" s="70" t="s">
        <v>42</v>
      </c>
      <c r="B101" s="70">
        <v>1981</v>
      </c>
      <c r="C101" s="70" t="s">
        <v>57</v>
      </c>
      <c r="D101" s="70" t="str">
        <f t="shared" si="1"/>
        <v>1981 M08</v>
      </c>
      <c r="E101" s="71" t="s">
        <v>152</v>
      </c>
    </row>
    <row r="102" spans="1:5" ht="25.5">
      <c r="A102" s="70" t="s">
        <v>42</v>
      </c>
      <c r="B102" s="70">
        <v>1981</v>
      </c>
      <c r="C102" s="70" t="s">
        <v>59</v>
      </c>
      <c r="D102" s="70" t="str">
        <f t="shared" si="1"/>
        <v>1981 M09</v>
      </c>
      <c r="E102" s="71" t="s">
        <v>153</v>
      </c>
    </row>
    <row r="103" spans="1:5" ht="25.5">
      <c r="A103" s="70" t="s">
        <v>42</v>
      </c>
      <c r="B103" s="70">
        <v>1981</v>
      </c>
      <c r="C103" s="70" t="s">
        <v>61</v>
      </c>
      <c r="D103" s="70" t="str">
        <f t="shared" si="1"/>
        <v>1981 M10</v>
      </c>
      <c r="E103" s="71" t="s">
        <v>154</v>
      </c>
    </row>
    <row r="104" spans="1:5" ht="25.5">
      <c r="A104" s="70" t="s">
        <v>42</v>
      </c>
      <c r="B104" s="70">
        <v>1981</v>
      </c>
      <c r="C104" s="70" t="s">
        <v>63</v>
      </c>
      <c r="D104" s="70" t="str">
        <f t="shared" si="1"/>
        <v>1981 M11</v>
      </c>
      <c r="E104" s="71" t="s">
        <v>155</v>
      </c>
    </row>
    <row r="105" spans="1:5" ht="25.5">
      <c r="A105" s="70" t="s">
        <v>42</v>
      </c>
      <c r="B105" s="70">
        <v>1981</v>
      </c>
      <c r="C105" s="70" t="s">
        <v>65</v>
      </c>
      <c r="D105" s="70" t="str">
        <f t="shared" si="1"/>
        <v>1981 M12</v>
      </c>
      <c r="E105" s="71" t="s">
        <v>156</v>
      </c>
    </row>
    <row r="106" spans="1:5" ht="25.5">
      <c r="A106" s="70" t="s">
        <v>42</v>
      </c>
      <c r="B106" s="70">
        <v>1981</v>
      </c>
      <c r="C106" s="70" t="s">
        <v>67</v>
      </c>
      <c r="D106" s="70" t="str">
        <f t="shared" si="1"/>
        <v>1981 M13</v>
      </c>
      <c r="E106" s="71" t="s">
        <v>157</v>
      </c>
    </row>
    <row r="107" spans="1:5" ht="25.5">
      <c r="A107" s="70" t="s">
        <v>42</v>
      </c>
      <c r="B107" s="70">
        <v>1982</v>
      </c>
      <c r="C107" s="70" t="s">
        <v>43</v>
      </c>
      <c r="D107" s="70" t="str">
        <f t="shared" si="1"/>
        <v>1982 M01</v>
      </c>
      <c r="E107" s="71" t="s">
        <v>158</v>
      </c>
    </row>
    <row r="108" spans="1:5" ht="25.5">
      <c r="A108" s="70" t="s">
        <v>42</v>
      </c>
      <c r="B108" s="70">
        <v>1982</v>
      </c>
      <c r="C108" s="70" t="s">
        <v>45</v>
      </c>
      <c r="D108" s="70" t="str">
        <f t="shared" si="1"/>
        <v>1982 M02</v>
      </c>
      <c r="E108" s="71" t="s">
        <v>159</v>
      </c>
    </row>
    <row r="109" spans="1:5" ht="25.5">
      <c r="A109" s="70" t="s">
        <v>42</v>
      </c>
      <c r="B109" s="70">
        <v>1982</v>
      </c>
      <c r="C109" s="70" t="s">
        <v>47</v>
      </c>
      <c r="D109" s="70" t="str">
        <f t="shared" si="1"/>
        <v>1982 M03</v>
      </c>
      <c r="E109" s="71" t="s">
        <v>160</v>
      </c>
    </row>
    <row r="110" spans="1:5" ht="25.5">
      <c r="A110" s="70" t="s">
        <v>42</v>
      </c>
      <c r="B110" s="70">
        <v>1982</v>
      </c>
      <c r="C110" s="70" t="s">
        <v>49</v>
      </c>
      <c r="D110" s="70" t="str">
        <f t="shared" si="1"/>
        <v>1982 M04</v>
      </c>
      <c r="E110" s="71" t="s">
        <v>161</v>
      </c>
    </row>
    <row r="111" spans="1:5" ht="25.5">
      <c r="A111" s="70" t="s">
        <v>42</v>
      </c>
      <c r="B111" s="70">
        <v>1982</v>
      </c>
      <c r="C111" s="70" t="s">
        <v>51</v>
      </c>
      <c r="D111" s="70" t="str">
        <f t="shared" si="1"/>
        <v>1982 M05</v>
      </c>
      <c r="E111" s="71" t="s">
        <v>162</v>
      </c>
    </row>
    <row r="112" spans="1:5" ht="25.5">
      <c r="A112" s="70" t="s">
        <v>42</v>
      </c>
      <c r="B112" s="70">
        <v>1982</v>
      </c>
      <c r="C112" s="70" t="s">
        <v>53</v>
      </c>
      <c r="D112" s="70" t="str">
        <f t="shared" si="1"/>
        <v>1982 M06</v>
      </c>
      <c r="E112" s="71" t="s">
        <v>163</v>
      </c>
    </row>
    <row r="113" spans="1:5" ht="25.5">
      <c r="A113" s="70" t="s">
        <v>42</v>
      </c>
      <c r="B113" s="70">
        <v>1982</v>
      </c>
      <c r="C113" s="70" t="s">
        <v>55</v>
      </c>
      <c r="D113" s="70" t="str">
        <f t="shared" si="1"/>
        <v>1982 M07</v>
      </c>
      <c r="E113" s="71" t="s">
        <v>164</v>
      </c>
    </row>
    <row r="114" spans="1:5" ht="25.5">
      <c r="A114" s="70" t="s">
        <v>42</v>
      </c>
      <c r="B114" s="70">
        <v>1982</v>
      </c>
      <c r="C114" s="70" t="s">
        <v>57</v>
      </c>
      <c r="D114" s="70" t="str">
        <f t="shared" si="1"/>
        <v>1982 M08</v>
      </c>
      <c r="E114" s="71" t="s">
        <v>165</v>
      </c>
    </row>
    <row r="115" spans="1:5" ht="25.5">
      <c r="A115" s="70" t="s">
        <v>42</v>
      </c>
      <c r="B115" s="70">
        <v>1982</v>
      </c>
      <c r="C115" s="70" t="s">
        <v>59</v>
      </c>
      <c r="D115" s="70" t="str">
        <f t="shared" si="1"/>
        <v>1982 M09</v>
      </c>
      <c r="E115" s="71" t="s">
        <v>166</v>
      </c>
    </row>
    <row r="116" spans="1:5" ht="25.5">
      <c r="A116" s="70" t="s">
        <v>42</v>
      </c>
      <c r="B116" s="70">
        <v>1982</v>
      </c>
      <c r="C116" s="70" t="s">
        <v>61</v>
      </c>
      <c r="D116" s="70" t="str">
        <f t="shared" si="1"/>
        <v>1982 M10</v>
      </c>
      <c r="E116" s="71" t="s">
        <v>167</v>
      </c>
    </row>
    <row r="117" spans="1:5" ht="25.5">
      <c r="A117" s="70" t="s">
        <v>42</v>
      </c>
      <c r="B117" s="70">
        <v>1982</v>
      </c>
      <c r="C117" s="70" t="s">
        <v>63</v>
      </c>
      <c r="D117" s="70" t="str">
        <f t="shared" si="1"/>
        <v>1982 M11</v>
      </c>
      <c r="E117" s="71" t="s">
        <v>168</v>
      </c>
    </row>
    <row r="118" spans="1:5" ht="25.5">
      <c r="A118" s="70" t="s">
        <v>42</v>
      </c>
      <c r="B118" s="70">
        <v>1982</v>
      </c>
      <c r="C118" s="70" t="s">
        <v>65</v>
      </c>
      <c r="D118" s="70" t="str">
        <f t="shared" si="1"/>
        <v>1982 M12</v>
      </c>
      <c r="E118" s="71" t="s">
        <v>169</v>
      </c>
    </row>
    <row r="119" spans="1:5" ht="25.5">
      <c r="A119" s="70" t="s">
        <v>42</v>
      </c>
      <c r="B119" s="70">
        <v>1982</v>
      </c>
      <c r="C119" s="70" t="s">
        <v>67</v>
      </c>
      <c r="D119" s="70" t="str">
        <f t="shared" si="1"/>
        <v>1982 M13</v>
      </c>
      <c r="E119" s="71" t="s">
        <v>170</v>
      </c>
    </row>
    <row r="120" spans="1:5" ht="25.5">
      <c r="A120" s="70" t="s">
        <v>42</v>
      </c>
      <c r="B120" s="70">
        <v>1983</v>
      </c>
      <c r="C120" s="70" t="s">
        <v>43</v>
      </c>
      <c r="D120" s="70" t="str">
        <f t="shared" si="1"/>
        <v>1983 M01</v>
      </c>
      <c r="E120" s="71" t="s">
        <v>171</v>
      </c>
    </row>
    <row r="121" spans="1:5" ht="25.5">
      <c r="A121" s="70" t="s">
        <v>42</v>
      </c>
      <c r="B121" s="70">
        <v>1983</v>
      </c>
      <c r="C121" s="70" t="s">
        <v>45</v>
      </c>
      <c r="D121" s="70" t="str">
        <f t="shared" si="1"/>
        <v>1983 M02</v>
      </c>
      <c r="E121" s="71" t="s">
        <v>166</v>
      </c>
    </row>
    <row r="122" spans="1:5" ht="25.5">
      <c r="A122" s="70" t="s">
        <v>42</v>
      </c>
      <c r="B122" s="70">
        <v>1983</v>
      </c>
      <c r="C122" s="70" t="s">
        <v>47</v>
      </c>
      <c r="D122" s="70" t="str">
        <f t="shared" si="1"/>
        <v>1983 M03</v>
      </c>
      <c r="E122" s="71" t="s">
        <v>166</v>
      </c>
    </row>
    <row r="123" spans="1:5" ht="25.5">
      <c r="A123" s="70" t="s">
        <v>42</v>
      </c>
      <c r="B123" s="70">
        <v>1983</v>
      </c>
      <c r="C123" s="70" t="s">
        <v>49</v>
      </c>
      <c r="D123" s="70" t="str">
        <f t="shared" si="1"/>
        <v>1983 M04</v>
      </c>
      <c r="E123" s="71" t="s">
        <v>172</v>
      </c>
    </row>
    <row r="124" spans="1:5" ht="25.5">
      <c r="A124" s="70" t="s">
        <v>42</v>
      </c>
      <c r="B124" s="70">
        <v>1983</v>
      </c>
      <c r="C124" s="70" t="s">
        <v>51</v>
      </c>
      <c r="D124" s="70" t="str">
        <f t="shared" si="1"/>
        <v>1983 M05</v>
      </c>
      <c r="E124" s="71" t="s">
        <v>173</v>
      </c>
    </row>
    <row r="125" spans="1:5" ht="25.5">
      <c r="A125" s="70" t="s">
        <v>42</v>
      </c>
      <c r="B125" s="70">
        <v>1983</v>
      </c>
      <c r="C125" s="70" t="s">
        <v>53</v>
      </c>
      <c r="D125" s="70" t="str">
        <f t="shared" si="1"/>
        <v>1983 M06</v>
      </c>
      <c r="E125" s="71" t="s">
        <v>174</v>
      </c>
    </row>
    <row r="126" spans="1:5" ht="25.5">
      <c r="A126" s="70" t="s">
        <v>42</v>
      </c>
      <c r="B126" s="70">
        <v>1983</v>
      </c>
      <c r="C126" s="70" t="s">
        <v>55</v>
      </c>
      <c r="D126" s="70" t="str">
        <f t="shared" si="1"/>
        <v>1983 M07</v>
      </c>
      <c r="E126" s="71" t="s">
        <v>175</v>
      </c>
    </row>
    <row r="127" spans="1:5" ht="25.5">
      <c r="A127" s="70" t="s">
        <v>42</v>
      </c>
      <c r="B127" s="70">
        <v>1983</v>
      </c>
      <c r="C127" s="70" t="s">
        <v>57</v>
      </c>
      <c r="D127" s="70" t="str">
        <f t="shared" si="1"/>
        <v>1983 M08</v>
      </c>
      <c r="E127" s="71" t="s">
        <v>176</v>
      </c>
    </row>
    <row r="128" spans="1:5" ht="25.5">
      <c r="A128" s="70" t="s">
        <v>42</v>
      </c>
      <c r="B128" s="70">
        <v>1983</v>
      </c>
      <c r="C128" s="70" t="s">
        <v>59</v>
      </c>
      <c r="D128" s="70" t="str">
        <f t="shared" si="1"/>
        <v>1983 M09</v>
      </c>
      <c r="E128" s="71" t="s">
        <v>177</v>
      </c>
    </row>
    <row r="129" spans="1:5" ht="25.5">
      <c r="A129" s="70" t="s">
        <v>42</v>
      </c>
      <c r="B129" s="70">
        <v>1983</v>
      </c>
      <c r="C129" s="70" t="s">
        <v>61</v>
      </c>
      <c r="D129" s="70" t="str">
        <f t="shared" si="1"/>
        <v>1983 M10</v>
      </c>
      <c r="E129" s="71" t="s">
        <v>178</v>
      </c>
    </row>
    <row r="130" spans="1:5" ht="25.5">
      <c r="A130" s="70" t="s">
        <v>42</v>
      </c>
      <c r="B130" s="70">
        <v>1983</v>
      </c>
      <c r="C130" s="70" t="s">
        <v>63</v>
      </c>
      <c r="D130" s="70" t="str">
        <f t="shared" si="1"/>
        <v>1983 M11</v>
      </c>
      <c r="E130" s="71" t="s">
        <v>179</v>
      </c>
    </row>
    <row r="131" spans="1:5" ht="25.5">
      <c r="A131" s="70" t="s">
        <v>42</v>
      </c>
      <c r="B131" s="70">
        <v>1983</v>
      </c>
      <c r="C131" s="70" t="s">
        <v>65</v>
      </c>
      <c r="D131" s="70" t="str">
        <f t="shared" si="1"/>
        <v>1983 M12</v>
      </c>
      <c r="E131" s="71" t="s">
        <v>180</v>
      </c>
    </row>
    <row r="132" spans="1:5" ht="25.5">
      <c r="A132" s="70" t="s">
        <v>42</v>
      </c>
      <c r="B132" s="70">
        <v>1983</v>
      </c>
      <c r="C132" s="70" t="s">
        <v>67</v>
      </c>
      <c r="D132" s="70" t="str">
        <f t="shared" ref="D132:D195" si="2">CONCATENATE(B132," ",C132)</f>
        <v>1983 M13</v>
      </c>
      <c r="E132" s="71" t="s">
        <v>181</v>
      </c>
    </row>
    <row r="133" spans="1:5" ht="25.5">
      <c r="A133" s="70" t="s">
        <v>42</v>
      </c>
      <c r="B133" s="70">
        <v>1984</v>
      </c>
      <c r="C133" s="70" t="s">
        <v>43</v>
      </c>
      <c r="D133" s="70" t="str">
        <f t="shared" si="2"/>
        <v>1984 M01</v>
      </c>
      <c r="E133" s="71" t="s">
        <v>182</v>
      </c>
    </row>
    <row r="134" spans="1:5" ht="25.5">
      <c r="A134" s="70" t="s">
        <v>42</v>
      </c>
      <c r="B134" s="70">
        <v>1984</v>
      </c>
      <c r="C134" s="70" t="s">
        <v>45</v>
      </c>
      <c r="D134" s="70" t="str">
        <f t="shared" si="2"/>
        <v>1984 M02</v>
      </c>
      <c r="E134" s="71" t="s">
        <v>183</v>
      </c>
    </row>
    <row r="135" spans="1:5" ht="25.5">
      <c r="A135" s="70" t="s">
        <v>42</v>
      </c>
      <c r="B135" s="70">
        <v>1984</v>
      </c>
      <c r="C135" s="70" t="s">
        <v>47</v>
      </c>
      <c r="D135" s="70" t="str">
        <f t="shared" si="2"/>
        <v>1984 M03</v>
      </c>
      <c r="E135" s="71" t="s">
        <v>184</v>
      </c>
    </row>
    <row r="136" spans="1:5" ht="25.5">
      <c r="A136" s="70" t="s">
        <v>42</v>
      </c>
      <c r="B136" s="70">
        <v>1984</v>
      </c>
      <c r="C136" s="70" t="s">
        <v>49</v>
      </c>
      <c r="D136" s="70" t="str">
        <f t="shared" si="2"/>
        <v>1984 M04</v>
      </c>
      <c r="E136" s="71" t="s">
        <v>185</v>
      </c>
    </row>
    <row r="137" spans="1:5" ht="25.5">
      <c r="A137" s="70" t="s">
        <v>42</v>
      </c>
      <c r="B137" s="70">
        <v>1984</v>
      </c>
      <c r="C137" s="70" t="s">
        <v>51</v>
      </c>
      <c r="D137" s="70" t="str">
        <f t="shared" si="2"/>
        <v>1984 M05</v>
      </c>
      <c r="E137" s="71" t="s">
        <v>186</v>
      </c>
    </row>
    <row r="138" spans="1:5" ht="25.5">
      <c r="A138" s="70" t="s">
        <v>42</v>
      </c>
      <c r="B138" s="70">
        <v>1984</v>
      </c>
      <c r="C138" s="70" t="s">
        <v>53</v>
      </c>
      <c r="D138" s="70" t="str">
        <f t="shared" si="2"/>
        <v>1984 M06</v>
      </c>
      <c r="E138" s="71" t="s">
        <v>187</v>
      </c>
    </row>
    <row r="139" spans="1:5" ht="25.5">
      <c r="A139" s="70" t="s">
        <v>42</v>
      </c>
      <c r="B139" s="70">
        <v>1984</v>
      </c>
      <c r="C139" s="70" t="s">
        <v>55</v>
      </c>
      <c r="D139" s="70" t="str">
        <f t="shared" si="2"/>
        <v>1984 M07</v>
      </c>
      <c r="E139" s="71" t="s">
        <v>188</v>
      </c>
    </row>
    <row r="140" spans="1:5" ht="25.5">
      <c r="A140" s="70" t="s">
        <v>42</v>
      </c>
      <c r="B140" s="70">
        <v>1984</v>
      </c>
      <c r="C140" s="70" t="s">
        <v>57</v>
      </c>
      <c r="D140" s="70" t="str">
        <f t="shared" si="2"/>
        <v>1984 M08</v>
      </c>
      <c r="E140" s="71" t="s">
        <v>189</v>
      </c>
    </row>
    <row r="141" spans="1:5" ht="25.5">
      <c r="A141" s="70" t="s">
        <v>42</v>
      </c>
      <c r="B141" s="70">
        <v>1984</v>
      </c>
      <c r="C141" s="70" t="s">
        <v>59</v>
      </c>
      <c r="D141" s="70" t="str">
        <f t="shared" si="2"/>
        <v>1984 M09</v>
      </c>
      <c r="E141" s="71" t="s">
        <v>190</v>
      </c>
    </row>
    <row r="142" spans="1:5" ht="25.5">
      <c r="A142" s="70" t="s">
        <v>42</v>
      </c>
      <c r="B142" s="70">
        <v>1984</v>
      </c>
      <c r="C142" s="70" t="s">
        <v>61</v>
      </c>
      <c r="D142" s="70" t="str">
        <f t="shared" si="2"/>
        <v>1984 M10</v>
      </c>
      <c r="E142" s="71" t="s">
        <v>191</v>
      </c>
    </row>
    <row r="143" spans="1:5" ht="25.5">
      <c r="A143" s="70" t="s">
        <v>42</v>
      </c>
      <c r="B143" s="70">
        <v>1984</v>
      </c>
      <c r="C143" s="70" t="s">
        <v>63</v>
      </c>
      <c r="D143" s="70" t="str">
        <f t="shared" si="2"/>
        <v>1984 M11</v>
      </c>
      <c r="E143" s="71" t="s">
        <v>191</v>
      </c>
    </row>
    <row r="144" spans="1:5" ht="25.5">
      <c r="A144" s="70" t="s">
        <v>42</v>
      </c>
      <c r="B144" s="70">
        <v>1984</v>
      </c>
      <c r="C144" s="70" t="s">
        <v>65</v>
      </c>
      <c r="D144" s="70" t="str">
        <f t="shared" si="2"/>
        <v>1984 M12</v>
      </c>
      <c r="E144" s="71" t="s">
        <v>191</v>
      </c>
    </row>
    <row r="145" spans="1:5" ht="25.5">
      <c r="A145" s="70" t="s">
        <v>42</v>
      </c>
      <c r="B145" s="70">
        <v>1984</v>
      </c>
      <c r="C145" s="70" t="s">
        <v>67</v>
      </c>
      <c r="D145" s="70" t="str">
        <f t="shared" si="2"/>
        <v>1984 M13</v>
      </c>
      <c r="E145" s="71" t="s">
        <v>192</v>
      </c>
    </row>
    <row r="146" spans="1:5" ht="25.5">
      <c r="A146" s="70" t="s">
        <v>193</v>
      </c>
      <c r="B146" s="70">
        <v>1984</v>
      </c>
      <c r="C146" s="70" t="s">
        <v>194</v>
      </c>
      <c r="D146" s="70" t="str">
        <f t="shared" si="2"/>
        <v>1984 S01</v>
      </c>
      <c r="E146" s="71" t="s">
        <v>195</v>
      </c>
    </row>
    <row r="147" spans="1:5" ht="25.5">
      <c r="A147" s="70" t="s">
        <v>193</v>
      </c>
      <c r="B147" s="70">
        <v>1984</v>
      </c>
      <c r="C147" s="70" t="s">
        <v>196</v>
      </c>
      <c r="D147" s="70" t="str">
        <f t="shared" si="2"/>
        <v>1984 S02</v>
      </c>
      <c r="E147" s="71" t="s">
        <v>197</v>
      </c>
    </row>
    <row r="148" spans="1:5" ht="25.5">
      <c r="A148" s="70" t="s">
        <v>42</v>
      </c>
      <c r="B148" s="70">
        <v>1985</v>
      </c>
      <c r="C148" s="70" t="s">
        <v>43</v>
      </c>
      <c r="D148" s="70" t="str">
        <f t="shared" si="2"/>
        <v>1985 M01</v>
      </c>
      <c r="E148" s="71" t="s">
        <v>198</v>
      </c>
    </row>
    <row r="149" spans="1:5" ht="25.5">
      <c r="A149" s="70" t="s">
        <v>42</v>
      </c>
      <c r="B149" s="70">
        <v>1985</v>
      </c>
      <c r="C149" s="70" t="s">
        <v>45</v>
      </c>
      <c r="D149" s="70" t="str">
        <f t="shared" si="2"/>
        <v>1985 M02</v>
      </c>
      <c r="E149" s="71" t="s">
        <v>199</v>
      </c>
    </row>
    <row r="150" spans="1:5" ht="25.5">
      <c r="A150" s="70" t="s">
        <v>42</v>
      </c>
      <c r="B150" s="70">
        <v>1985</v>
      </c>
      <c r="C150" s="70" t="s">
        <v>47</v>
      </c>
      <c r="D150" s="70" t="str">
        <f t="shared" si="2"/>
        <v>1985 M03</v>
      </c>
      <c r="E150" s="71" t="s">
        <v>200</v>
      </c>
    </row>
    <row r="151" spans="1:5" ht="25.5">
      <c r="A151" s="70" t="s">
        <v>42</v>
      </c>
      <c r="B151" s="70">
        <v>1985</v>
      </c>
      <c r="C151" s="70" t="s">
        <v>49</v>
      </c>
      <c r="D151" s="70" t="str">
        <f t="shared" si="2"/>
        <v>1985 M04</v>
      </c>
      <c r="E151" s="71" t="s">
        <v>201</v>
      </c>
    </row>
    <row r="152" spans="1:5" ht="25.5">
      <c r="A152" s="70" t="s">
        <v>42</v>
      </c>
      <c r="B152" s="70">
        <v>1985</v>
      </c>
      <c r="C152" s="70" t="s">
        <v>51</v>
      </c>
      <c r="D152" s="70" t="str">
        <f t="shared" si="2"/>
        <v>1985 M05</v>
      </c>
      <c r="E152" s="71" t="s">
        <v>202</v>
      </c>
    </row>
    <row r="153" spans="1:5" ht="25.5">
      <c r="A153" s="70" t="s">
        <v>42</v>
      </c>
      <c r="B153" s="70">
        <v>1985</v>
      </c>
      <c r="C153" s="70" t="s">
        <v>53</v>
      </c>
      <c r="D153" s="70" t="str">
        <f t="shared" si="2"/>
        <v>1985 M06</v>
      </c>
      <c r="E153" s="71" t="s">
        <v>203</v>
      </c>
    </row>
    <row r="154" spans="1:5" ht="25.5">
      <c r="A154" s="70" t="s">
        <v>42</v>
      </c>
      <c r="B154" s="70">
        <v>1985</v>
      </c>
      <c r="C154" s="70" t="s">
        <v>55</v>
      </c>
      <c r="D154" s="70" t="str">
        <f t="shared" si="2"/>
        <v>1985 M07</v>
      </c>
      <c r="E154" s="71" t="s">
        <v>204</v>
      </c>
    </row>
    <row r="155" spans="1:5" ht="25.5">
      <c r="A155" s="70" t="s">
        <v>42</v>
      </c>
      <c r="B155" s="70">
        <v>1985</v>
      </c>
      <c r="C155" s="70" t="s">
        <v>57</v>
      </c>
      <c r="D155" s="70" t="str">
        <f t="shared" si="2"/>
        <v>1985 M08</v>
      </c>
      <c r="E155" s="71" t="s">
        <v>205</v>
      </c>
    </row>
    <row r="156" spans="1:5" ht="25.5">
      <c r="A156" s="70" t="s">
        <v>42</v>
      </c>
      <c r="B156" s="70">
        <v>1985</v>
      </c>
      <c r="C156" s="70" t="s">
        <v>59</v>
      </c>
      <c r="D156" s="70" t="str">
        <f t="shared" si="2"/>
        <v>1985 M09</v>
      </c>
      <c r="E156" s="71" t="s">
        <v>206</v>
      </c>
    </row>
    <row r="157" spans="1:5" ht="25.5">
      <c r="A157" s="70" t="s">
        <v>42</v>
      </c>
      <c r="B157" s="70">
        <v>1985</v>
      </c>
      <c r="C157" s="70" t="s">
        <v>61</v>
      </c>
      <c r="D157" s="70" t="str">
        <f t="shared" si="2"/>
        <v>1985 M10</v>
      </c>
      <c r="E157" s="71" t="s">
        <v>207</v>
      </c>
    </row>
    <row r="158" spans="1:5" ht="25.5">
      <c r="A158" s="70" t="s">
        <v>42</v>
      </c>
      <c r="B158" s="70">
        <v>1985</v>
      </c>
      <c r="C158" s="70" t="s">
        <v>63</v>
      </c>
      <c r="D158" s="70" t="str">
        <f t="shared" si="2"/>
        <v>1985 M11</v>
      </c>
      <c r="E158" s="71" t="s">
        <v>208</v>
      </c>
    </row>
    <row r="159" spans="1:5" ht="25.5">
      <c r="A159" s="70" t="s">
        <v>42</v>
      </c>
      <c r="B159" s="70">
        <v>1985</v>
      </c>
      <c r="C159" s="70" t="s">
        <v>65</v>
      </c>
      <c r="D159" s="70" t="str">
        <f t="shared" si="2"/>
        <v>1985 M12</v>
      </c>
      <c r="E159" s="71" t="s">
        <v>209</v>
      </c>
    </row>
    <row r="160" spans="1:5" ht="25.5">
      <c r="A160" s="70" t="s">
        <v>42</v>
      </c>
      <c r="B160" s="70">
        <v>1985</v>
      </c>
      <c r="C160" s="70" t="s">
        <v>67</v>
      </c>
      <c r="D160" s="70" t="str">
        <f t="shared" si="2"/>
        <v>1985 M13</v>
      </c>
      <c r="E160" s="71" t="s">
        <v>203</v>
      </c>
    </row>
    <row r="161" spans="1:5" ht="25.5">
      <c r="A161" s="70" t="s">
        <v>193</v>
      </c>
      <c r="B161" s="70">
        <v>1985</v>
      </c>
      <c r="C161" s="70" t="s">
        <v>194</v>
      </c>
      <c r="D161" s="70" t="str">
        <f t="shared" si="2"/>
        <v>1985 S01</v>
      </c>
      <c r="E161" s="71" t="s">
        <v>210</v>
      </c>
    </row>
    <row r="162" spans="1:5" ht="25.5">
      <c r="A162" s="70" t="s">
        <v>193</v>
      </c>
      <c r="B162" s="70">
        <v>1985</v>
      </c>
      <c r="C162" s="70" t="s">
        <v>196</v>
      </c>
      <c r="D162" s="70" t="str">
        <f t="shared" si="2"/>
        <v>1985 S02</v>
      </c>
      <c r="E162" s="71" t="s">
        <v>211</v>
      </c>
    </row>
    <row r="163" spans="1:5" ht="25.5">
      <c r="A163" s="70" t="s">
        <v>42</v>
      </c>
      <c r="B163" s="70">
        <v>1986</v>
      </c>
      <c r="C163" s="70" t="s">
        <v>43</v>
      </c>
      <c r="D163" s="70" t="str">
        <f t="shared" si="2"/>
        <v>1986 M01</v>
      </c>
      <c r="E163" s="71" t="s">
        <v>212</v>
      </c>
    </row>
    <row r="164" spans="1:5" ht="25.5">
      <c r="A164" s="70" t="s">
        <v>42</v>
      </c>
      <c r="B164" s="70">
        <v>1986</v>
      </c>
      <c r="C164" s="70" t="s">
        <v>45</v>
      </c>
      <c r="D164" s="70" t="str">
        <f t="shared" si="2"/>
        <v>1986 M02</v>
      </c>
      <c r="E164" s="71" t="s">
        <v>209</v>
      </c>
    </row>
    <row r="165" spans="1:5" ht="25.5">
      <c r="A165" s="70" t="s">
        <v>42</v>
      </c>
      <c r="B165" s="70">
        <v>1986</v>
      </c>
      <c r="C165" s="70" t="s">
        <v>47</v>
      </c>
      <c r="D165" s="70" t="str">
        <f t="shared" si="2"/>
        <v>1986 M03</v>
      </c>
      <c r="E165" s="71" t="s">
        <v>213</v>
      </c>
    </row>
    <row r="166" spans="1:5" ht="25.5">
      <c r="A166" s="70" t="s">
        <v>42</v>
      </c>
      <c r="B166" s="70">
        <v>1986</v>
      </c>
      <c r="C166" s="70" t="s">
        <v>49</v>
      </c>
      <c r="D166" s="70" t="str">
        <f t="shared" si="2"/>
        <v>1986 M04</v>
      </c>
      <c r="E166" s="71" t="s">
        <v>214</v>
      </c>
    </row>
    <row r="167" spans="1:5" ht="25.5">
      <c r="A167" s="70" t="s">
        <v>42</v>
      </c>
      <c r="B167" s="70">
        <v>1986</v>
      </c>
      <c r="C167" s="70" t="s">
        <v>51</v>
      </c>
      <c r="D167" s="70" t="str">
        <f t="shared" si="2"/>
        <v>1986 M05</v>
      </c>
      <c r="E167" s="71" t="s">
        <v>215</v>
      </c>
    </row>
    <row r="168" spans="1:5" ht="25.5">
      <c r="A168" s="70" t="s">
        <v>42</v>
      </c>
      <c r="B168" s="70">
        <v>1986</v>
      </c>
      <c r="C168" s="70" t="s">
        <v>53</v>
      </c>
      <c r="D168" s="70" t="str">
        <f t="shared" si="2"/>
        <v>1986 M06</v>
      </c>
      <c r="E168" s="71" t="s">
        <v>216</v>
      </c>
    </row>
    <row r="169" spans="1:5" ht="25.5">
      <c r="A169" s="70" t="s">
        <v>42</v>
      </c>
      <c r="B169" s="70">
        <v>1986</v>
      </c>
      <c r="C169" s="70" t="s">
        <v>55</v>
      </c>
      <c r="D169" s="70" t="str">
        <f t="shared" si="2"/>
        <v>1986 M07</v>
      </c>
      <c r="E169" s="71" t="s">
        <v>216</v>
      </c>
    </row>
    <row r="170" spans="1:5" ht="25.5">
      <c r="A170" s="70" t="s">
        <v>42</v>
      </c>
      <c r="B170" s="70">
        <v>1986</v>
      </c>
      <c r="C170" s="70" t="s">
        <v>57</v>
      </c>
      <c r="D170" s="70" t="str">
        <f t="shared" si="2"/>
        <v>1986 M08</v>
      </c>
      <c r="E170" s="71" t="s">
        <v>217</v>
      </c>
    </row>
    <row r="171" spans="1:5" ht="25.5">
      <c r="A171" s="70" t="s">
        <v>42</v>
      </c>
      <c r="B171" s="70">
        <v>1986</v>
      </c>
      <c r="C171" s="70" t="s">
        <v>59</v>
      </c>
      <c r="D171" s="70" t="str">
        <f t="shared" si="2"/>
        <v>1986 M09</v>
      </c>
      <c r="E171" s="71" t="s">
        <v>218</v>
      </c>
    </row>
    <row r="172" spans="1:5" ht="25.5">
      <c r="A172" s="70" t="s">
        <v>42</v>
      </c>
      <c r="B172" s="70">
        <v>1986</v>
      </c>
      <c r="C172" s="70" t="s">
        <v>61</v>
      </c>
      <c r="D172" s="70" t="str">
        <f t="shared" si="2"/>
        <v>1986 M10</v>
      </c>
      <c r="E172" s="71" t="s">
        <v>219</v>
      </c>
    </row>
    <row r="173" spans="1:5" ht="25.5">
      <c r="A173" s="70" t="s">
        <v>42</v>
      </c>
      <c r="B173" s="70">
        <v>1986</v>
      </c>
      <c r="C173" s="70" t="s">
        <v>63</v>
      </c>
      <c r="D173" s="70" t="str">
        <f t="shared" si="2"/>
        <v>1986 M11</v>
      </c>
      <c r="E173" s="71" t="s">
        <v>220</v>
      </c>
    </row>
    <row r="174" spans="1:5" ht="25.5">
      <c r="A174" s="70" t="s">
        <v>42</v>
      </c>
      <c r="B174" s="70">
        <v>1986</v>
      </c>
      <c r="C174" s="70" t="s">
        <v>65</v>
      </c>
      <c r="D174" s="70" t="str">
        <f t="shared" si="2"/>
        <v>1986 M12</v>
      </c>
      <c r="E174" s="71" t="s">
        <v>221</v>
      </c>
    </row>
    <row r="175" spans="1:5" ht="25.5">
      <c r="A175" s="70" t="s">
        <v>42</v>
      </c>
      <c r="B175" s="70">
        <v>1986</v>
      </c>
      <c r="C175" s="70" t="s">
        <v>67</v>
      </c>
      <c r="D175" s="70" t="str">
        <f t="shared" si="2"/>
        <v>1986 M13</v>
      </c>
      <c r="E175" s="71" t="s">
        <v>212</v>
      </c>
    </row>
    <row r="176" spans="1:5" ht="25.5">
      <c r="A176" s="70" t="s">
        <v>193</v>
      </c>
      <c r="B176" s="70">
        <v>1986</v>
      </c>
      <c r="C176" s="70" t="s">
        <v>194</v>
      </c>
      <c r="D176" s="70" t="str">
        <f t="shared" si="2"/>
        <v>1986 S01</v>
      </c>
      <c r="E176" s="71" t="s">
        <v>222</v>
      </c>
    </row>
    <row r="177" spans="1:5" ht="25.5">
      <c r="A177" s="70" t="s">
        <v>193</v>
      </c>
      <c r="B177" s="70">
        <v>1986</v>
      </c>
      <c r="C177" s="70" t="s">
        <v>196</v>
      </c>
      <c r="D177" s="70" t="str">
        <f t="shared" si="2"/>
        <v>1986 S02</v>
      </c>
      <c r="E177" s="71" t="s">
        <v>223</v>
      </c>
    </row>
    <row r="178" spans="1:5" ht="25.5">
      <c r="A178" s="70" t="s">
        <v>42</v>
      </c>
      <c r="B178" s="70">
        <v>1987</v>
      </c>
      <c r="C178" s="70" t="s">
        <v>43</v>
      </c>
      <c r="D178" s="70" t="str">
        <f t="shared" si="2"/>
        <v>1987 M01</v>
      </c>
      <c r="E178" s="71" t="s">
        <v>224</v>
      </c>
    </row>
    <row r="179" spans="1:5" ht="25.5">
      <c r="A179" s="70" t="s">
        <v>42</v>
      </c>
      <c r="B179" s="70">
        <v>1987</v>
      </c>
      <c r="C179" s="70" t="s">
        <v>45</v>
      </c>
      <c r="D179" s="70" t="str">
        <f t="shared" si="2"/>
        <v>1987 M02</v>
      </c>
      <c r="E179" s="71" t="s">
        <v>225</v>
      </c>
    </row>
    <row r="180" spans="1:5" ht="25.5">
      <c r="A180" s="70" t="s">
        <v>42</v>
      </c>
      <c r="B180" s="70">
        <v>1987</v>
      </c>
      <c r="C180" s="70" t="s">
        <v>47</v>
      </c>
      <c r="D180" s="70" t="str">
        <f t="shared" si="2"/>
        <v>1987 M03</v>
      </c>
      <c r="E180" s="71" t="s">
        <v>226</v>
      </c>
    </row>
    <row r="181" spans="1:5" ht="25.5">
      <c r="A181" s="70" t="s">
        <v>42</v>
      </c>
      <c r="B181" s="70">
        <v>1987</v>
      </c>
      <c r="C181" s="70" t="s">
        <v>49</v>
      </c>
      <c r="D181" s="70" t="str">
        <f t="shared" si="2"/>
        <v>1987 M04</v>
      </c>
      <c r="E181" s="71" t="s">
        <v>227</v>
      </c>
    </row>
    <row r="182" spans="1:5" ht="25.5">
      <c r="A182" s="70" t="s">
        <v>42</v>
      </c>
      <c r="B182" s="70">
        <v>1987</v>
      </c>
      <c r="C182" s="70" t="s">
        <v>51</v>
      </c>
      <c r="D182" s="70" t="str">
        <f t="shared" si="2"/>
        <v>1987 M05</v>
      </c>
      <c r="E182" s="71" t="s">
        <v>228</v>
      </c>
    </row>
    <row r="183" spans="1:5" ht="25.5">
      <c r="A183" s="70" t="s">
        <v>42</v>
      </c>
      <c r="B183" s="70">
        <v>1987</v>
      </c>
      <c r="C183" s="70" t="s">
        <v>53</v>
      </c>
      <c r="D183" s="70" t="str">
        <f t="shared" si="2"/>
        <v>1987 M06</v>
      </c>
      <c r="E183" s="71" t="s">
        <v>229</v>
      </c>
    </row>
    <row r="184" spans="1:5" ht="25.5">
      <c r="A184" s="70" t="s">
        <v>42</v>
      </c>
      <c r="B184" s="70">
        <v>1987</v>
      </c>
      <c r="C184" s="70" t="s">
        <v>55</v>
      </c>
      <c r="D184" s="70" t="str">
        <f t="shared" si="2"/>
        <v>1987 M07</v>
      </c>
      <c r="E184" s="71" t="s">
        <v>230</v>
      </c>
    </row>
    <row r="185" spans="1:5" ht="25.5">
      <c r="A185" s="70" t="s">
        <v>42</v>
      </c>
      <c r="B185" s="70">
        <v>1987</v>
      </c>
      <c r="C185" s="70" t="s">
        <v>57</v>
      </c>
      <c r="D185" s="70" t="str">
        <f t="shared" si="2"/>
        <v>1987 M08</v>
      </c>
      <c r="E185" s="71" t="s">
        <v>231</v>
      </c>
    </row>
    <row r="186" spans="1:5" ht="25.5">
      <c r="A186" s="70" t="s">
        <v>42</v>
      </c>
      <c r="B186" s="70">
        <v>1987</v>
      </c>
      <c r="C186" s="70" t="s">
        <v>59</v>
      </c>
      <c r="D186" s="70" t="str">
        <f t="shared" si="2"/>
        <v>1987 M09</v>
      </c>
      <c r="E186" s="71" t="s">
        <v>232</v>
      </c>
    </row>
    <row r="187" spans="1:5" ht="25.5">
      <c r="A187" s="70" t="s">
        <v>42</v>
      </c>
      <c r="B187" s="70">
        <v>1987</v>
      </c>
      <c r="C187" s="70" t="s">
        <v>61</v>
      </c>
      <c r="D187" s="70" t="str">
        <f t="shared" si="2"/>
        <v>1987 M10</v>
      </c>
      <c r="E187" s="71" t="s">
        <v>233</v>
      </c>
    </row>
    <row r="188" spans="1:5" ht="25.5">
      <c r="A188" s="70" t="s">
        <v>42</v>
      </c>
      <c r="B188" s="70">
        <v>1987</v>
      </c>
      <c r="C188" s="70" t="s">
        <v>63</v>
      </c>
      <c r="D188" s="70" t="str">
        <f t="shared" si="2"/>
        <v>1987 M11</v>
      </c>
      <c r="E188" s="71" t="s">
        <v>234</v>
      </c>
    </row>
    <row r="189" spans="1:5" ht="25.5">
      <c r="A189" s="70" t="s">
        <v>42</v>
      </c>
      <c r="B189" s="70">
        <v>1987</v>
      </c>
      <c r="C189" s="70" t="s">
        <v>65</v>
      </c>
      <c r="D189" s="70" t="str">
        <f t="shared" si="2"/>
        <v>1987 M12</v>
      </c>
      <c r="E189" s="71" t="s">
        <v>234</v>
      </c>
    </row>
    <row r="190" spans="1:5" ht="25.5">
      <c r="A190" s="70" t="s">
        <v>42</v>
      </c>
      <c r="B190" s="70">
        <v>1987</v>
      </c>
      <c r="C190" s="70" t="s">
        <v>67</v>
      </c>
      <c r="D190" s="70" t="str">
        <f t="shared" si="2"/>
        <v>1987 M13</v>
      </c>
      <c r="E190" s="71" t="s">
        <v>235</v>
      </c>
    </row>
    <row r="191" spans="1:5" ht="25.5">
      <c r="A191" s="70" t="s">
        <v>193</v>
      </c>
      <c r="B191" s="70">
        <v>1987</v>
      </c>
      <c r="C191" s="70" t="s">
        <v>194</v>
      </c>
      <c r="D191" s="70" t="str">
        <f t="shared" si="2"/>
        <v>1987 S01</v>
      </c>
      <c r="E191" s="71" t="s">
        <v>236</v>
      </c>
    </row>
    <row r="192" spans="1:5" ht="25.5">
      <c r="A192" s="70" t="s">
        <v>193</v>
      </c>
      <c r="B192" s="70">
        <v>1987</v>
      </c>
      <c r="C192" s="70" t="s">
        <v>196</v>
      </c>
      <c r="D192" s="70" t="str">
        <f t="shared" si="2"/>
        <v>1987 S02</v>
      </c>
      <c r="E192" s="71" t="s">
        <v>237</v>
      </c>
    </row>
    <row r="193" spans="1:5" ht="25.5">
      <c r="A193" s="70" t="s">
        <v>42</v>
      </c>
      <c r="B193" s="70">
        <v>1988</v>
      </c>
      <c r="C193" s="70" t="s">
        <v>43</v>
      </c>
      <c r="D193" s="70" t="str">
        <f t="shared" si="2"/>
        <v>1988 M01</v>
      </c>
      <c r="E193" s="71" t="s">
        <v>238</v>
      </c>
    </row>
    <row r="194" spans="1:5" ht="25.5">
      <c r="A194" s="70" t="s">
        <v>42</v>
      </c>
      <c r="B194" s="70">
        <v>1988</v>
      </c>
      <c r="C194" s="70" t="s">
        <v>45</v>
      </c>
      <c r="D194" s="70" t="str">
        <f t="shared" si="2"/>
        <v>1988 M02</v>
      </c>
      <c r="E194" s="71" t="s">
        <v>239</v>
      </c>
    </row>
    <row r="195" spans="1:5" ht="25.5">
      <c r="A195" s="70" t="s">
        <v>42</v>
      </c>
      <c r="B195" s="70">
        <v>1988</v>
      </c>
      <c r="C195" s="70" t="s">
        <v>47</v>
      </c>
      <c r="D195" s="70" t="str">
        <f t="shared" si="2"/>
        <v>1988 M03</v>
      </c>
      <c r="E195" s="71" t="s">
        <v>240</v>
      </c>
    </row>
    <row r="196" spans="1:5" ht="25.5">
      <c r="A196" s="70" t="s">
        <v>42</v>
      </c>
      <c r="B196" s="70">
        <v>1988</v>
      </c>
      <c r="C196" s="70" t="s">
        <v>49</v>
      </c>
      <c r="D196" s="70" t="str">
        <f t="shared" ref="D196:D259" si="3">CONCATENATE(B196," ",C196)</f>
        <v>1988 M04</v>
      </c>
      <c r="E196" s="71" t="s">
        <v>241</v>
      </c>
    </row>
    <row r="197" spans="1:5" ht="25.5">
      <c r="A197" s="70" t="s">
        <v>42</v>
      </c>
      <c r="B197" s="70">
        <v>1988</v>
      </c>
      <c r="C197" s="70" t="s">
        <v>51</v>
      </c>
      <c r="D197" s="70" t="str">
        <f t="shared" si="3"/>
        <v>1988 M05</v>
      </c>
      <c r="E197" s="71" t="s">
        <v>242</v>
      </c>
    </row>
    <row r="198" spans="1:5" ht="25.5">
      <c r="A198" s="70" t="s">
        <v>42</v>
      </c>
      <c r="B198" s="70">
        <v>1988</v>
      </c>
      <c r="C198" s="70" t="s">
        <v>53</v>
      </c>
      <c r="D198" s="70" t="str">
        <f t="shared" si="3"/>
        <v>1988 M06</v>
      </c>
      <c r="E198" s="71" t="s">
        <v>243</v>
      </c>
    </row>
    <row r="199" spans="1:5" ht="25.5">
      <c r="A199" s="70" t="s">
        <v>42</v>
      </c>
      <c r="B199" s="70">
        <v>1988</v>
      </c>
      <c r="C199" s="70" t="s">
        <v>55</v>
      </c>
      <c r="D199" s="70" t="str">
        <f t="shared" si="3"/>
        <v>1988 M07</v>
      </c>
      <c r="E199" s="71" t="s">
        <v>244</v>
      </c>
    </row>
    <row r="200" spans="1:5" ht="25.5">
      <c r="A200" s="70" t="s">
        <v>42</v>
      </c>
      <c r="B200" s="70">
        <v>1988</v>
      </c>
      <c r="C200" s="70" t="s">
        <v>57</v>
      </c>
      <c r="D200" s="70" t="str">
        <f t="shared" si="3"/>
        <v>1988 M08</v>
      </c>
      <c r="E200" s="71" t="s">
        <v>245</v>
      </c>
    </row>
    <row r="201" spans="1:5" ht="25.5">
      <c r="A201" s="70" t="s">
        <v>42</v>
      </c>
      <c r="B201" s="70">
        <v>1988</v>
      </c>
      <c r="C201" s="70" t="s">
        <v>59</v>
      </c>
      <c r="D201" s="70" t="str">
        <f t="shared" si="3"/>
        <v>1988 M09</v>
      </c>
      <c r="E201" s="71" t="s">
        <v>246</v>
      </c>
    </row>
    <row r="202" spans="1:5" ht="25.5">
      <c r="A202" s="70" t="s">
        <v>42</v>
      </c>
      <c r="B202" s="70">
        <v>1988</v>
      </c>
      <c r="C202" s="70" t="s">
        <v>61</v>
      </c>
      <c r="D202" s="70" t="str">
        <f t="shared" si="3"/>
        <v>1988 M10</v>
      </c>
      <c r="E202" s="71" t="s">
        <v>247</v>
      </c>
    </row>
    <row r="203" spans="1:5" ht="25.5">
      <c r="A203" s="70" t="s">
        <v>42</v>
      </c>
      <c r="B203" s="70">
        <v>1988</v>
      </c>
      <c r="C203" s="70" t="s">
        <v>63</v>
      </c>
      <c r="D203" s="70" t="str">
        <f t="shared" si="3"/>
        <v>1988 M11</v>
      </c>
      <c r="E203" s="71" t="s">
        <v>248</v>
      </c>
    </row>
    <row r="204" spans="1:5" ht="25.5">
      <c r="A204" s="70" t="s">
        <v>42</v>
      </c>
      <c r="B204" s="70">
        <v>1988</v>
      </c>
      <c r="C204" s="70" t="s">
        <v>65</v>
      </c>
      <c r="D204" s="70" t="str">
        <f t="shared" si="3"/>
        <v>1988 M12</v>
      </c>
      <c r="E204" s="71" t="s">
        <v>249</v>
      </c>
    </row>
    <row r="205" spans="1:5" ht="25.5">
      <c r="A205" s="70" t="s">
        <v>42</v>
      </c>
      <c r="B205" s="70">
        <v>1988</v>
      </c>
      <c r="C205" s="70" t="s">
        <v>67</v>
      </c>
      <c r="D205" s="70" t="str">
        <f t="shared" si="3"/>
        <v>1988 M13</v>
      </c>
      <c r="E205" s="71" t="s">
        <v>250</v>
      </c>
    </row>
    <row r="206" spans="1:5" ht="25.5">
      <c r="A206" s="70" t="s">
        <v>193</v>
      </c>
      <c r="B206" s="70">
        <v>1988</v>
      </c>
      <c r="C206" s="70" t="s">
        <v>194</v>
      </c>
      <c r="D206" s="70" t="str">
        <f t="shared" si="3"/>
        <v>1988 S01</v>
      </c>
      <c r="E206" s="71" t="s">
        <v>251</v>
      </c>
    </row>
    <row r="207" spans="1:5" ht="25.5">
      <c r="A207" s="70" t="s">
        <v>193</v>
      </c>
      <c r="B207" s="70">
        <v>1988</v>
      </c>
      <c r="C207" s="70" t="s">
        <v>196</v>
      </c>
      <c r="D207" s="70" t="str">
        <f t="shared" si="3"/>
        <v>1988 S02</v>
      </c>
      <c r="E207" s="71" t="s">
        <v>252</v>
      </c>
    </row>
    <row r="208" spans="1:5" ht="25.5">
      <c r="A208" s="70" t="s">
        <v>42</v>
      </c>
      <c r="B208" s="70">
        <v>1989</v>
      </c>
      <c r="C208" s="70" t="s">
        <v>43</v>
      </c>
      <c r="D208" s="70" t="str">
        <f t="shared" si="3"/>
        <v>1989 M01</v>
      </c>
      <c r="E208" s="71" t="s">
        <v>253</v>
      </c>
    </row>
    <row r="209" spans="1:5" ht="25.5">
      <c r="A209" s="70" t="s">
        <v>42</v>
      </c>
      <c r="B209" s="70">
        <v>1989</v>
      </c>
      <c r="C209" s="70" t="s">
        <v>45</v>
      </c>
      <c r="D209" s="70" t="str">
        <f t="shared" si="3"/>
        <v>1989 M02</v>
      </c>
      <c r="E209" s="71" t="s">
        <v>254</v>
      </c>
    </row>
    <row r="210" spans="1:5" ht="25.5">
      <c r="A210" s="70" t="s">
        <v>42</v>
      </c>
      <c r="B210" s="70">
        <v>1989</v>
      </c>
      <c r="C210" s="70" t="s">
        <v>47</v>
      </c>
      <c r="D210" s="70" t="str">
        <f t="shared" si="3"/>
        <v>1989 M03</v>
      </c>
      <c r="E210" s="71" t="s">
        <v>255</v>
      </c>
    </row>
    <row r="211" spans="1:5" ht="25.5">
      <c r="A211" s="70" t="s">
        <v>42</v>
      </c>
      <c r="B211" s="70">
        <v>1989</v>
      </c>
      <c r="C211" s="70" t="s">
        <v>49</v>
      </c>
      <c r="D211" s="70" t="str">
        <f t="shared" si="3"/>
        <v>1989 M04</v>
      </c>
      <c r="E211" s="71" t="s">
        <v>256</v>
      </c>
    </row>
    <row r="212" spans="1:5" ht="25.5">
      <c r="A212" s="70" t="s">
        <v>42</v>
      </c>
      <c r="B212" s="70">
        <v>1989</v>
      </c>
      <c r="C212" s="70" t="s">
        <v>51</v>
      </c>
      <c r="D212" s="70" t="str">
        <f t="shared" si="3"/>
        <v>1989 M05</v>
      </c>
      <c r="E212" s="71" t="s">
        <v>257</v>
      </c>
    </row>
    <row r="213" spans="1:5" ht="25.5">
      <c r="A213" s="70" t="s">
        <v>42</v>
      </c>
      <c r="B213" s="70">
        <v>1989</v>
      </c>
      <c r="C213" s="70" t="s">
        <v>53</v>
      </c>
      <c r="D213" s="70" t="str">
        <f t="shared" si="3"/>
        <v>1989 M06</v>
      </c>
      <c r="E213" s="71" t="s">
        <v>258</v>
      </c>
    </row>
    <row r="214" spans="1:5" ht="25.5">
      <c r="A214" s="70" t="s">
        <v>42</v>
      </c>
      <c r="B214" s="70">
        <v>1989</v>
      </c>
      <c r="C214" s="70" t="s">
        <v>55</v>
      </c>
      <c r="D214" s="70" t="str">
        <f t="shared" si="3"/>
        <v>1989 M07</v>
      </c>
      <c r="E214" s="71" t="s">
        <v>259</v>
      </c>
    </row>
    <row r="215" spans="1:5" ht="25.5">
      <c r="A215" s="70" t="s">
        <v>42</v>
      </c>
      <c r="B215" s="70">
        <v>1989</v>
      </c>
      <c r="C215" s="70" t="s">
        <v>57</v>
      </c>
      <c r="D215" s="70" t="str">
        <f t="shared" si="3"/>
        <v>1989 M08</v>
      </c>
      <c r="E215" s="71" t="s">
        <v>260</v>
      </c>
    </row>
    <row r="216" spans="1:5" ht="25.5">
      <c r="A216" s="70" t="s">
        <v>42</v>
      </c>
      <c r="B216" s="70">
        <v>1989</v>
      </c>
      <c r="C216" s="70" t="s">
        <v>59</v>
      </c>
      <c r="D216" s="70" t="str">
        <f t="shared" si="3"/>
        <v>1989 M09</v>
      </c>
      <c r="E216" s="71" t="s">
        <v>261</v>
      </c>
    </row>
    <row r="217" spans="1:5" ht="25.5">
      <c r="A217" s="70" t="s">
        <v>42</v>
      </c>
      <c r="B217" s="70">
        <v>1989</v>
      </c>
      <c r="C217" s="70" t="s">
        <v>61</v>
      </c>
      <c r="D217" s="70" t="str">
        <f t="shared" si="3"/>
        <v>1989 M10</v>
      </c>
      <c r="E217" s="71" t="s">
        <v>262</v>
      </c>
    </row>
    <row r="218" spans="1:5" ht="25.5">
      <c r="A218" s="70" t="s">
        <v>42</v>
      </c>
      <c r="B218" s="70">
        <v>1989</v>
      </c>
      <c r="C218" s="70" t="s">
        <v>63</v>
      </c>
      <c r="D218" s="70" t="str">
        <f t="shared" si="3"/>
        <v>1989 M11</v>
      </c>
      <c r="E218" s="71" t="s">
        <v>263</v>
      </c>
    </row>
    <row r="219" spans="1:5" ht="25.5">
      <c r="A219" s="70" t="s">
        <v>42</v>
      </c>
      <c r="B219" s="70">
        <v>1989</v>
      </c>
      <c r="C219" s="70" t="s">
        <v>65</v>
      </c>
      <c r="D219" s="70" t="str">
        <f t="shared" si="3"/>
        <v>1989 M12</v>
      </c>
      <c r="E219" s="71" t="s">
        <v>264</v>
      </c>
    </row>
    <row r="220" spans="1:5" ht="25.5">
      <c r="A220" s="70" t="s">
        <v>42</v>
      </c>
      <c r="B220" s="70">
        <v>1989</v>
      </c>
      <c r="C220" s="70" t="s">
        <v>67</v>
      </c>
      <c r="D220" s="70" t="str">
        <f t="shared" si="3"/>
        <v>1989 M13</v>
      </c>
      <c r="E220" s="71" t="s">
        <v>265</v>
      </c>
    </row>
    <row r="221" spans="1:5" ht="25.5">
      <c r="A221" s="70" t="s">
        <v>193</v>
      </c>
      <c r="B221" s="70">
        <v>1989</v>
      </c>
      <c r="C221" s="70" t="s">
        <v>194</v>
      </c>
      <c r="D221" s="70" t="str">
        <f t="shared" si="3"/>
        <v>1989 S01</v>
      </c>
      <c r="E221" s="71" t="s">
        <v>266</v>
      </c>
    </row>
    <row r="222" spans="1:5" ht="25.5">
      <c r="A222" s="70" t="s">
        <v>193</v>
      </c>
      <c r="B222" s="70">
        <v>1989</v>
      </c>
      <c r="C222" s="70" t="s">
        <v>196</v>
      </c>
      <c r="D222" s="70" t="str">
        <f t="shared" si="3"/>
        <v>1989 S02</v>
      </c>
      <c r="E222" s="71" t="s">
        <v>267</v>
      </c>
    </row>
    <row r="223" spans="1:5" ht="25.5">
      <c r="A223" s="70" t="s">
        <v>42</v>
      </c>
      <c r="B223" s="70">
        <v>1990</v>
      </c>
      <c r="C223" s="70" t="s">
        <v>43</v>
      </c>
      <c r="D223" s="70" t="str">
        <f t="shared" si="3"/>
        <v>1990 M01</v>
      </c>
      <c r="E223" s="71" t="s">
        <v>268</v>
      </c>
    </row>
    <row r="224" spans="1:5" ht="25.5">
      <c r="A224" s="70" t="s">
        <v>42</v>
      </c>
      <c r="B224" s="70">
        <v>1990</v>
      </c>
      <c r="C224" s="70" t="s">
        <v>45</v>
      </c>
      <c r="D224" s="70" t="str">
        <f t="shared" si="3"/>
        <v>1990 M02</v>
      </c>
      <c r="E224" s="71" t="s">
        <v>269</v>
      </c>
    </row>
    <row r="225" spans="1:5" ht="25.5">
      <c r="A225" s="70" t="s">
        <v>42</v>
      </c>
      <c r="B225" s="70">
        <v>1990</v>
      </c>
      <c r="C225" s="70" t="s">
        <v>47</v>
      </c>
      <c r="D225" s="70" t="str">
        <f t="shared" si="3"/>
        <v>1990 M03</v>
      </c>
      <c r="E225" s="71" t="s">
        <v>270</v>
      </c>
    </row>
    <row r="226" spans="1:5" ht="25.5">
      <c r="A226" s="70" t="s">
        <v>42</v>
      </c>
      <c r="B226" s="70">
        <v>1990</v>
      </c>
      <c r="C226" s="70" t="s">
        <v>49</v>
      </c>
      <c r="D226" s="70" t="str">
        <f t="shared" si="3"/>
        <v>1990 M04</v>
      </c>
      <c r="E226" s="71" t="s">
        <v>271</v>
      </c>
    </row>
    <row r="227" spans="1:5" ht="25.5">
      <c r="A227" s="70" t="s">
        <v>42</v>
      </c>
      <c r="B227" s="70">
        <v>1990</v>
      </c>
      <c r="C227" s="70" t="s">
        <v>51</v>
      </c>
      <c r="D227" s="70" t="str">
        <f t="shared" si="3"/>
        <v>1990 M05</v>
      </c>
      <c r="E227" s="71" t="s">
        <v>272</v>
      </c>
    </row>
    <row r="228" spans="1:5" ht="25.5">
      <c r="A228" s="70" t="s">
        <v>42</v>
      </c>
      <c r="B228" s="70">
        <v>1990</v>
      </c>
      <c r="C228" s="70" t="s">
        <v>53</v>
      </c>
      <c r="D228" s="70" t="str">
        <f t="shared" si="3"/>
        <v>1990 M06</v>
      </c>
      <c r="E228" s="71" t="s">
        <v>273</v>
      </c>
    </row>
    <row r="229" spans="1:5" ht="25.5">
      <c r="A229" s="70" t="s">
        <v>42</v>
      </c>
      <c r="B229" s="70">
        <v>1990</v>
      </c>
      <c r="C229" s="70" t="s">
        <v>55</v>
      </c>
      <c r="D229" s="70" t="str">
        <f t="shared" si="3"/>
        <v>1990 M07</v>
      </c>
      <c r="E229" s="71" t="s">
        <v>274</v>
      </c>
    </row>
    <row r="230" spans="1:5" ht="25.5">
      <c r="A230" s="70" t="s">
        <v>42</v>
      </c>
      <c r="B230" s="70">
        <v>1990</v>
      </c>
      <c r="C230" s="70" t="s">
        <v>57</v>
      </c>
      <c r="D230" s="70" t="str">
        <f t="shared" si="3"/>
        <v>1990 M08</v>
      </c>
      <c r="E230" s="71" t="s">
        <v>275</v>
      </c>
    </row>
    <row r="231" spans="1:5" ht="25.5">
      <c r="A231" s="70" t="s">
        <v>42</v>
      </c>
      <c r="B231" s="70">
        <v>1990</v>
      </c>
      <c r="C231" s="70" t="s">
        <v>59</v>
      </c>
      <c r="D231" s="70" t="str">
        <f t="shared" si="3"/>
        <v>1990 M09</v>
      </c>
      <c r="E231" s="71" t="s">
        <v>276</v>
      </c>
    </row>
    <row r="232" spans="1:5" ht="25.5">
      <c r="A232" s="70" t="s">
        <v>42</v>
      </c>
      <c r="B232" s="70">
        <v>1990</v>
      </c>
      <c r="C232" s="70" t="s">
        <v>61</v>
      </c>
      <c r="D232" s="70" t="str">
        <f t="shared" si="3"/>
        <v>1990 M10</v>
      </c>
      <c r="E232" s="71" t="s">
        <v>277</v>
      </c>
    </row>
    <row r="233" spans="1:5" ht="25.5">
      <c r="A233" s="70" t="s">
        <v>42</v>
      </c>
      <c r="B233" s="70">
        <v>1990</v>
      </c>
      <c r="C233" s="70" t="s">
        <v>63</v>
      </c>
      <c r="D233" s="70" t="str">
        <f t="shared" si="3"/>
        <v>1990 M11</v>
      </c>
      <c r="E233" s="71" t="s">
        <v>278</v>
      </c>
    </row>
    <row r="234" spans="1:5" ht="25.5">
      <c r="A234" s="70" t="s">
        <v>42</v>
      </c>
      <c r="B234" s="70">
        <v>1990</v>
      </c>
      <c r="C234" s="70" t="s">
        <v>65</v>
      </c>
      <c r="D234" s="70" t="str">
        <f t="shared" si="3"/>
        <v>1990 M12</v>
      </c>
      <c r="E234" s="71" t="s">
        <v>278</v>
      </c>
    </row>
    <row r="235" spans="1:5" ht="25.5">
      <c r="A235" s="70" t="s">
        <v>42</v>
      </c>
      <c r="B235" s="70">
        <v>1990</v>
      </c>
      <c r="C235" s="70" t="s">
        <v>67</v>
      </c>
      <c r="D235" s="70" t="str">
        <f t="shared" si="3"/>
        <v>1990 M13</v>
      </c>
      <c r="E235" s="71" t="s">
        <v>279</v>
      </c>
    </row>
    <row r="236" spans="1:5" ht="25.5">
      <c r="A236" s="70" t="s">
        <v>193</v>
      </c>
      <c r="B236" s="70">
        <v>1990</v>
      </c>
      <c r="C236" s="70" t="s">
        <v>194</v>
      </c>
      <c r="D236" s="70" t="str">
        <f t="shared" si="3"/>
        <v>1990 S01</v>
      </c>
      <c r="E236" s="71" t="s">
        <v>270</v>
      </c>
    </row>
    <row r="237" spans="1:5" ht="25.5">
      <c r="A237" s="70" t="s">
        <v>193</v>
      </c>
      <c r="B237" s="70">
        <v>1990</v>
      </c>
      <c r="C237" s="70" t="s">
        <v>196</v>
      </c>
      <c r="D237" s="70" t="str">
        <f t="shared" si="3"/>
        <v>1990 S02</v>
      </c>
      <c r="E237" s="71" t="s">
        <v>280</v>
      </c>
    </row>
    <row r="238" spans="1:5" ht="25.5">
      <c r="A238" s="70" t="s">
        <v>42</v>
      </c>
      <c r="B238" s="70">
        <v>1991</v>
      </c>
      <c r="C238" s="70" t="s">
        <v>43</v>
      </c>
      <c r="D238" s="70" t="str">
        <f t="shared" si="3"/>
        <v>1991 M01</v>
      </c>
      <c r="E238" s="71" t="s">
        <v>281</v>
      </c>
    </row>
    <row r="239" spans="1:5" ht="25.5">
      <c r="A239" s="70" t="s">
        <v>42</v>
      </c>
      <c r="B239" s="70">
        <v>1991</v>
      </c>
      <c r="C239" s="70" t="s">
        <v>45</v>
      </c>
      <c r="D239" s="70" t="str">
        <f t="shared" si="3"/>
        <v>1991 M02</v>
      </c>
      <c r="E239" s="71" t="s">
        <v>282</v>
      </c>
    </row>
    <row r="240" spans="1:5" ht="25.5">
      <c r="A240" s="70" t="s">
        <v>42</v>
      </c>
      <c r="B240" s="70">
        <v>1991</v>
      </c>
      <c r="C240" s="70" t="s">
        <v>47</v>
      </c>
      <c r="D240" s="70" t="str">
        <f t="shared" si="3"/>
        <v>1991 M03</v>
      </c>
      <c r="E240" s="71" t="s">
        <v>283</v>
      </c>
    </row>
    <row r="241" spans="1:5" ht="25.5">
      <c r="A241" s="70" t="s">
        <v>42</v>
      </c>
      <c r="B241" s="70">
        <v>1991</v>
      </c>
      <c r="C241" s="70" t="s">
        <v>49</v>
      </c>
      <c r="D241" s="70" t="str">
        <f t="shared" si="3"/>
        <v>1991 M04</v>
      </c>
      <c r="E241" s="71" t="s">
        <v>284</v>
      </c>
    </row>
    <row r="242" spans="1:5" ht="25.5">
      <c r="A242" s="70" t="s">
        <v>42</v>
      </c>
      <c r="B242" s="70">
        <v>1991</v>
      </c>
      <c r="C242" s="70" t="s">
        <v>51</v>
      </c>
      <c r="D242" s="70" t="str">
        <f t="shared" si="3"/>
        <v>1991 M05</v>
      </c>
      <c r="E242" s="71" t="s">
        <v>285</v>
      </c>
    </row>
    <row r="243" spans="1:5" ht="25.5">
      <c r="A243" s="70" t="s">
        <v>42</v>
      </c>
      <c r="B243" s="70">
        <v>1991</v>
      </c>
      <c r="C243" s="70" t="s">
        <v>53</v>
      </c>
      <c r="D243" s="70" t="str">
        <f t="shared" si="3"/>
        <v>1991 M06</v>
      </c>
      <c r="E243" s="71" t="s">
        <v>286</v>
      </c>
    </row>
    <row r="244" spans="1:5" ht="25.5">
      <c r="A244" s="70" t="s">
        <v>42</v>
      </c>
      <c r="B244" s="70">
        <v>1991</v>
      </c>
      <c r="C244" s="70" t="s">
        <v>55</v>
      </c>
      <c r="D244" s="70" t="str">
        <f t="shared" si="3"/>
        <v>1991 M07</v>
      </c>
      <c r="E244" s="71" t="s">
        <v>287</v>
      </c>
    </row>
    <row r="245" spans="1:5" ht="25.5">
      <c r="A245" s="70" t="s">
        <v>42</v>
      </c>
      <c r="B245" s="70">
        <v>1991</v>
      </c>
      <c r="C245" s="70" t="s">
        <v>57</v>
      </c>
      <c r="D245" s="70" t="str">
        <f t="shared" si="3"/>
        <v>1991 M08</v>
      </c>
      <c r="E245" s="71" t="s">
        <v>288</v>
      </c>
    </row>
    <row r="246" spans="1:5" ht="25.5">
      <c r="A246" s="70" t="s">
        <v>42</v>
      </c>
      <c r="B246" s="70">
        <v>1991</v>
      </c>
      <c r="C246" s="70" t="s">
        <v>59</v>
      </c>
      <c r="D246" s="70" t="str">
        <f t="shared" si="3"/>
        <v>1991 M09</v>
      </c>
      <c r="E246" s="71" t="s">
        <v>289</v>
      </c>
    </row>
    <row r="247" spans="1:5" ht="25.5">
      <c r="A247" s="70" t="s">
        <v>42</v>
      </c>
      <c r="B247" s="70">
        <v>1991</v>
      </c>
      <c r="C247" s="70" t="s">
        <v>61</v>
      </c>
      <c r="D247" s="70" t="str">
        <f t="shared" si="3"/>
        <v>1991 M10</v>
      </c>
      <c r="E247" s="71" t="s">
        <v>290</v>
      </c>
    </row>
    <row r="248" spans="1:5" ht="25.5">
      <c r="A248" s="70" t="s">
        <v>42</v>
      </c>
      <c r="B248" s="70">
        <v>1991</v>
      </c>
      <c r="C248" s="70" t="s">
        <v>63</v>
      </c>
      <c r="D248" s="70" t="str">
        <f t="shared" si="3"/>
        <v>1991 M11</v>
      </c>
      <c r="E248" s="71" t="s">
        <v>291</v>
      </c>
    </row>
    <row r="249" spans="1:5" ht="25.5">
      <c r="A249" s="70" t="s">
        <v>42</v>
      </c>
      <c r="B249" s="70">
        <v>1991</v>
      </c>
      <c r="C249" s="70" t="s">
        <v>65</v>
      </c>
      <c r="D249" s="70" t="str">
        <f t="shared" si="3"/>
        <v>1991 M12</v>
      </c>
      <c r="E249" s="71" t="s">
        <v>292</v>
      </c>
    </row>
    <row r="250" spans="1:5" ht="25.5">
      <c r="A250" s="70" t="s">
        <v>42</v>
      </c>
      <c r="B250" s="70">
        <v>1991</v>
      </c>
      <c r="C250" s="70" t="s">
        <v>67</v>
      </c>
      <c r="D250" s="70" t="str">
        <f t="shared" si="3"/>
        <v>1991 M13</v>
      </c>
      <c r="E250" s="71" t="s">
        <v>287</v>
      </c>
    </row>
    <row r="251" spans="1:5" ht="25.5">
      <c r="A251" s="70" t="s">
        <v>193</v>
      </c>
      <c r="B251" s="70">
        <v>1991</v>
      </c>
      <c r="C251" s="70" t="s">
        <v>194</v>
      </c>
      <c r="D251" s="70" t="str">
        <f t="shared" si="3"/>
        <v>1991 S01</v>
      </c>
      <c r="E251" s="71" t="s">
        <v>284</v>
      </c>
    </row>
    <row r="252" spans="1:5" ht="25.5">
      <c r="A252" s="70" t="s">
        <v>193</v>
      </c>
      <c r="B252" s="70">
        <v>1991</v>
      </c>
      <c r="C252" s="70" t="s">
        <v>196</v>
      </c>
      <c r="D252" s="70" t="str">
        <f t="shared" si="3"/>
        <v>1991 S02</v>
      </c>
      <c r="E252" s="71" t="s">
        <v>289</v>
      </c>
    </row>
    <row r="253" spans="1:5" ht="25.5">
      <c r="A253" s="70" t="s">
        <v>42</v>
      </c>
      <c r="B253" s="70">
        <v>1992</v>
      </c>
      <c r="C253" s="70" t="s">
        <v>43</v>
      </c>
      <c r="D253" s="70" t="str">
        <f t="shared" si="3"/>
        <v>1992 M01</v>
      </c>
      <c r="E253" s="71" t="s">
        <v>293</v>
      </c>
    </row>
    <row r="254" spans="1:5" ht="25.5">
      <c r="A254" s="70" t="s">
        <v>42</v>
      </c>
      <c r="B254" s="70">
        <v>1992</v>
      </c>
      <c r="C254" s="70" t="s">
        <v>45</v>
      </c>
      <c r="D254" s="70" t="str">
        <f t="shared" si="3"/>
        <v>1992 M02</v>
      </c>
      <c r="E254" s="71" t="s">
        <v>294</v>
      </c>
    </row>
    <row r="255" spans="1:5" ht="25.5">
      <c r="A255" s="70" t="s">
        <v>42</v>
      </c>
      <c r="B255" s="70">
        <v>1992</v>
      </c>
      <c r="C255" s="70" t="s">
        <v>47</v>
      </c>
      <c r="D255" s="70" t="str">
        <f t="shared" si="3"/>
        <v>1992 M03</v>
      </c>
      <c r="E255" s="71" t="s">
        <v>295</v>
      </c>
    </row>
    <row r="256" spans="1:5" ht="25.5">
      <c r="A256" s="70" t="s">
        <v>42</v>
      </c>
      <c r="B256" s="70">
        <v>1992</v>
      </c>
      <c r="C256" s="70" t="s">
        <v>49</v>
      </c>
      <c r="D256" s="70" t="str">
        <f t="shared" si="3"/>
        <v>1992 M04</v>
      </c>
      <c r="E256" s="71" t="s">
        <v>296</v>
      </c>
    </row>
    <row r="257" spans="1:5" ht="25.5">
      <c r="A257" s="70" t="s">
        <v>42</v>
      </c>
      <c r="B257" s="70">
        <v>1992</v>
      </c>
      <c r="C257" s="70" t="s">
        <v>51</v>
      </c>
      <c r="D257" s="70" t="str">
        <f t="shared" si="3"/>
        <v>1992 M05</v>
      </c>
      <c r="E257" s="71" t="s">
        <v>297</v>
      </c>
    </row>
    <row r="258" spans="1:5" ht="25.5">
      <c r="A258" s="70" t="s">
        <v>42</v>
      </c>
      <c r="B258" s="70">
        <v>1992</v>
      </c>
      <c r="C258" s="70" t="s">
        <v>53</v>
      </c>
      <c r="D258" s="70" t="str">
        <f t="shared" si="3"/>
        <v>1992 M06</v>
      </c>
      <c r="E258" s="71" t="s">
        <v>298</v>
      </c>
    </row>
    <row r="259" spans="1:5" ht="25.5">
      <c r="A259" s="70" t="s">
        <v>42</v>
      </c>
      <c r="B259" s="70">
        <v>1992</v>
      </c>
      <c r="C259" s="70" t="s">
        <v>55</v>
      </c>
      <c r="D259" s="70" t="str">
        <f t="shared" si="3"/>
        <v>1992 M07</v>
      </c>
      <c r="E259" s="71" t="s">
        <v>299</v>
      </c>
    </row>
    <row r="260" spans="1:5" ht="25.5">
      <c r="A260" s="70" t="s">
        <v>42</v>
      </c>
      <c r="B260" s="70">
        <v>1992</v>
      </c>
      <c r="C260" s="70" t="s">
        <v>57</v>
      </c>
      <c r="D260" s="70" t="str">
        <f t="shared" ref="D260:D323" si="4">CONCATENATE(B260," ",C260)</f>
        <v>1992 M08</v>
      </c>
      <c r="E260" s="71" t="s">
        <v>300</v>
      </c>
    </row>
    <row r="261" spans="1:5" ht="25.5">
      <c r="A261" s="70" t="s">
        <v>42</v>
      </c>
      <c r="B261" s="70">
        <v>1992</v>
      </c>
      <c r="C261" s="70" t="s">
        <v>59</v>
      </c>
      <c r="D261" s="70" t="str">
        <f t="shared" si="4"/>
        <v>1992 M09</v>
      </c>
      <c r="E261" s="71" t="s">
        <v>301</v>
      </c>
    </row>
    <row r="262" spans="1:5" ht="25.5">
      <c r="A262" s="70" t="s">
        <v>42</v>
      </c>
      <c r="B262" s="70">
        <v>1992</v>
      </c>
      <c r="C262" s="70" t="s">
        <v>61</v>
      </c>
      <c r="D262" s="70" t="str">
        <f t="shared" si="4"/>
        <v>1992 M10</v>
      </c>
      <c r="E262" s="71" t="s">
        <v>302</v>
      </c>
    </row>
    <row r="263" spans="1:5" ht="25.5">
      <c r="A263" s="70" t="s">
        <v>42</v>
      </c>
      <c r="B263" s="70">
        <v>1992</v>
      </c>
      <c r="C263" s="70" t="s">
        <v>63</v>
      </c>
      <c r="D263" s="70" t="str">
        <f t="shared" si="4"/>
        <v>1992 M11</v>
      </c>
      <c r="E263" s="71" t="s">
        <v>303</v>
      </c>
    </row>
    <row r="264" spans="1:5" ht="25.5">
      <c r="A264" s="70" t="s">
        <v>42</v>
      </c>
      <c r="B264" s="70">
        <v>1992</v>
      </c>
      <c r="C264" s="70" t="s">
        <v>65</v>
      </c>
      <c r="D264" s="70" t="str">
        <f t="shared" si="4"/>
        <v>1992 M12</v>
      </c>
      <c r="E264" s="71" t="s">
        <v>304</v>
      </c>
    </row>
    <row r="265" spans="1:5" ht="25.5">
      <c r="A265" s="70" t="s">
        <v>42</v>
      </c>
      <c r="B265" s="70">
        <v>1992</v>
      </c>
      <c r="C265" s="70" t="s">
        <v>67</v>
      </c>
      <c r="D265" s="70" t="str">
        <f t="shared" si="4"/>
        <v>1992 M13</v>
      </c>
      <c r="E265" s="71" t="s">
        <v>305</v>
      </c>
    </row>
    <row r="266" spans="1:5" ht="25.5">
      <c r="A266" s="70" t="s">
        <v>193</v>
      </c>
      <c r="B266" s="70">
        <v>1992</v>
      </c>
      <c r="C266" s="70" t="s">
        <v>194</v>
      </c>
      <c r="D266" s="70" t="str">
        <f t="shared" si="4"/>
        <v>1992 S01</v>
      </c>
      <c r="E266" s="71" t="s">
        <v>306</v>
      </c>
    </row>
    <row r="267" spans="1:5" ht="25.5">
      <c r="A267" s="70" t="s">
        <v>193</v>
      </c>
      <c r="B267" s="70">
        <v>1992</v>
      </c>
      <c r="C267" s="70" t="s">
        <v>196</v>
      </c>
      <c r="D267" s="70" t="str">
        <f t="shared" si="4"/>
        <v>1992 S02</v>
      </c>
      <c r="E267" s="71" t="s">
        <v>307</v>
      </c>
    </row>
    <row r="268" spans="1:5" ht="25.5">
      <c r="A268" s="70" t="s">
        <v>42</v>
      </c>
      <c r="B268" s="70">
        <v>1993</v>
      </c>
      <c r="C268" s="70" t="s">
        <v>43</v>
      </c>
      <c r="D268" s="70" t="str">
        <f t="shared" si="4"/>
        <v>1993 M01</v>
      </c>
      <c r="E268" s="71" t="s">
        <v>308</v>
      </c>
    </row>
    <row r="269" spans="1:5" ht="25.5">
      <c r="A269" s="70" t="s">
        <v>42</v>
      </c>
      <c r="B269" s="70">
        <v>1993</v>
      </c>
      <c r="C269" s="70" t="s">
        <v>45</v>
      </c>
      <c r="D269" s="70" t="str">
        <f t="shared" si="4"/>
        <v>1993 M02</v>
      </c>
      <c r="E269" s="71" t="s">
        <v>309</v>
      </c>
    </row>
    <row r="270" spans="1:5" ht="25.5">
      <c r="A270" s="70" t="s">
        <v>42</v>
      </c>
      <c r="B270" s="70">
        <v>1993</v>
      </c>
      <c r="C270" s="70" t="s">
        <v>47</v>
      </c>
      <c r="D270" s="70" t="str">
        <f t="shared" si="4"/>
        <v>1993 M03</v>
      </c>
      <c r="E270" s="71" t="s">
        <v>310</v>
      </c>
    </row>
    <row r="271" spans="1:5" ht="25.5">
      <c r="A271" s="70" t="s">
        <v>42</v>
      </c>
      <c r="B271" s="70">
        <v>1993</v>
      </c>
      <c r="C271" s="70" t="s">
        <v>49</v>
      </c>
      <c r="D271" s="70" t="str">
        <f t="shared" si="4"/>
        <v>1993 M04</v>
      </c>
      <c r="E271" s="71" t="s">
        <v>311</v>
      </c>
    </row>
    <row r="272" spans="1:5" ht="25.5">
      <c r="A272" s="70" t="s">
        <v>42</v>
      </c>
      <c r="B272" s="70">
        <v>1993</v>
      </c>
      <c r="C272" s="70" t="s">
        <v>51</v>
      </c>
      <c r="D272" s="70" t="str">
        <f t="shared" si="4"/>
        <v>1993 M05</v>
      </c>
      <c r="E272" s="71" t="s">
        <v>312</v>
      </c>
    </row>
    <row r="273" spans="1:5" ht="25.5">
      <c r="A273" s="70" t="s">
        <v>42</v>
      </c>
      <c r="B273" s="70">
        <v>1993</v>
      </c>
      <c r="C273" s="70" t="s">
        <v>53</v>
      </c>
      <c r="D273" s="70" t="str">
        <f t="shared" si="4"/>
        <v>1993 M06</v>
      </c>
      <c r="E273" s="71" t="s">
        <v>313</v>
      </c>
    </row>
    <row r="274" spans="1:5" ht="25.5">
      <c r="A274" s="70" t="s">
        <v>42</v>
      </c>
      <c r="B274" s="70">
        <v>1993</v>
      </c>
      <c r="C274" s="70" t="s">
        <v>55</v>
      </c>
      <c r="D274" s="70" t="str">
        <f t="shared" si="4"/>
        <v>1993 M07</v>
      </c>
      <c r="E274" s="71" t="s">
        <v>313</v>
      </c>
    </row>
    <row r="275" spans="1:5" ht="25.5">
      <c r="A275" s="70" t="s">
        <v>42</v>
      </c>
      <c r="B275" s="70">
        <v>1993</v>
      </c>
      <c r="C275" s="70" t="s">
        <v>57</v>
      </c>
      <c r="D275" s="70" t="str">
        <f t="shared" si="4"/>
        <v>1993 M08</v>
      </c>
      <c r="E275" s="71" t="s">
        <v>314</v>
      </c>
    </row>
    <row r="276" spans="1:5" ht="25.5">
      <c r="A276" s="70" t="s">
        <v>42</v>
      </c>
      <c r="B276" s="70">
        <v>1993</v>
      </c>
      <c r="C276" s="70" t="s">
        <v>59</v>
      </c>
      <c r="D276" s="70" t="str">
        <f t="shared" si="4"/>
        <v>1993 M09</v>
      </c>
      <c r="E276" s="71" t="s">
        <v>315</v>
      </c>
    </row>
    <row r="277" spans="1:5" ht="25.5">
      <c r="A277" s="70" t="s">
        <v>42</v>
      </c>
      <c r="B277" s="70">
        <v>1993</v>
      </c>
      <c r="C277" s="70" t="s">
        <v>61</v>
      </c>
      <c r="D277" s="70" t="str">
        <f t="shared" si="4"/>
        <v>1993 M10</v>
      </c>
      <c r="E277" s="71" t="s">
        <v>316</v>
      </c>
    </row>
    <row r="278" spans="1:5" ht="25.5">
      <c r="A278" s="70" t="s">
        <v>42</v>
      </c>
      <c r="B278" s="70">
        <v>1993</v>
      </c>
      <c r="C278" s="70" t="s">
        <v>63</v>
      </c>
      <c r="D278" s="70" t="str">
        <f t="shared" si="4"/>
        <v>1993 M11</v>
      </c>
      <c r="E278" s="71" t="s">
        <v>317</v>
      </c>
    </row>
    <row r="279" spans="1:5" ht="25.5">
      <c r="A279" s="70" t="s">
        <v>42</v>
      </c>
      <c r="B279" s="70">
        <v>1993</v>
      </c>
      <c r="C279" s="70" t="s">
        <v>65</v>
      </c>
      <c r="D279" s="70" t="str">
        <f t="shared" si="4"/>
        <v>1993 M12</v>
      </c>
      <c r="E279" s="71" t="s">
        <v>317</v>
      </c>
    </row>
    <row r="280" spans="1:5" ht="25.5">
      <c r="A280" s="70" t="s">
        <v>42</v>
      </c>
      <c r="B280" s="70">
        <v>1993</v>
      </c>
      <c r="C280" s="70" t="s">
        <v>67</v>
      </c>
      <c r="D280" s="70" t="str">
        <f t="shared" si="4"/>
        <v>1993 M13</v>
      </c>
      <c r="E280" s="71" t="s">
        <v>318</v>
      </c>
    </row>
    <row r="281" spans="1:5" ht="25.5">
      <c r="A281" s="70" t="s">
        <v>193</v>
      </c>
      <c r="B281" s="70">
        <v>1993</v>
      </c>
      <c r="C281" s="70" t="s">
        <v>194</v>
      </c>
      <c r="D281" s="70" t="str">
        <f t="shared" si="4"/>
        <v>1993 S01</v>
      </c>
      <c r="E281" s="71" t="s">
        <v>319</v>
      </c>
    </row>
    <row r="282" spans="1:5" ht="25.5">
      <c r="A282" s="70" t="s">
        <v>193</v>
      </c>
      <c r="B282" s="70">
        <v>1993</v>
      </c>
      <c r="C282" s="70" t="s">
        <v>196</v>
      </c>
      <c r="D282" s="70" t="str">
        <f t="shared" si="4"/>
        <v>1993 S02</v>
      </c>
      <c r="E282" s="71" t="s">
        <v>320</v>
      </c>
    </row>
    <row r="283" spans="1:5" ht="25.5">
      <c r="A283" s="70" t="s">
        <v>42</v>
      </c>
      <c r="B283" s="70">
        <v>1994</v>
      </c>
      <c r="C283" s="70" t="s">
        <v>43</v>
      </c>
      <c r="D283" s="70" t="str">
        <f t="shared" si="4"/>
        <v>1994 M01</v>
      </c>
      <c r="E283" s="71" t="s">
        <v>321</v>
      </c>
    </row>
    <row r="284" spans="1:5" ht="25.5">
      <c r="A284" s="70" t="s">
        <v>42</v>
      </c>
      <c r="B284" s="70">
        <v>1994</v>
      </c>
      <c r="C284" s="70" t="s">
        <v>45</v>
      </c>
      <c r="D284" s="70" t="str">
        <f t="shared" si="4"/>
        <v>1994 M02</v>
      </c>
      <c r="E284" s="71" t="s">
        <v>322</v>
      </c>
    </row>
    <row r="285" spans="1:5" ht="25.5">
      <c r="A285" s="70" t="s">
        <v>42</v>
      </c>
      <c r="B285" s="70">
        <v>1994</v>
      </c>
      <c r="C285" s="70" t="s">
        <v>47</v>
      </c>
      <c r="D285" s="70" t="str">
        <f t="shared" si="4"/>
        <v>1994 M03</v>
      </c>
      <c r="E285" s="71" t="s">
        <v>323</v>
      </c>
    </row>
    <row r="286" spans="1:5" ht="25.5">
      <c r="A286" s="70" t="s">
        <v>42</v>
      </c>
      <c r="B286" s="70">
        <v>1994</v>
      </c>
      <c r="C286" s="70" t="s">
        <v>49</v>
      </c>
      <c r="D286" s="70" t="str">
        <f t="shared" si="4"/>
        <v>1994 M04</v>
      </c>
      <c r="E286" s="71" t="s">
        <v>324</v>
      </c>
    </row>
    <row r="287" spans="1:5" ht="25.5">
      <c r="A287" s="70" t="s">
        <v>42</v>
      </c>
      <c r="B287" s="70">
        <v>1994</v>
      </c>
      <c r="C287" s="70" t="s">
        <v>51</v>
      </c>
      <c r="D287" s="70" t="str">
        <f t="shared" si="4"/>
        <v>1994 M05</v>
      </c>
      <c r="E287" s="71" t="s">
        <v>325</v>
      </c>
    </row>
    <row r="288" spans="1:5" ht="25.5">
      <c r="A288" s="70" t="s">
        <v>42</v>
      </c>
      <c r="B288" s="70">
        <v>1994</v>
      </c>
      <c r="C288" s="70" t="s">
        <v>53</v>
      </c>
      <c r="D288" s="70" t="str">
        <f t="shared" si="4"/>
        <v>1994 M06</v>
      </c>
      <c r="E288" s="71" t="s">
        <v>326</v>
      </c>
    </row>
    <row r="289" spans="1:5" ht="25.5">
      <c r="A289" s="70" t="s">
        <v>42</v>
      </c>
      <c r="B289" s="70">
        <v>1994</v>
      </c>
      <c r="C289" s="70" t="s">
        <v>55</v>
      </c>
      <c r="D289" s="70" t="str">
        <f t="shared" si="4"/>
        <v>1994 M07</v>
      </c>
      <c r="E289" s="71" t="s">
        <v>327</v>
      </c>
    </row>
    <row r="290" spans="1:5" ht="25.5">
      <c r="A290" s="70" t="s">
        <v>42</v>
      </c>
      <c r="B290" s="70">
        <v>1994</v>
      </c>
      <c r="C290" s="70" t="s">
        <v>57</v>
      </c>
      <c r="D290" s="70" t="str">
        <f t="shared" si="4"/>
        <v>1994 M08</v>
      </c>
      <c r="E290" s="71" t="s">
        <v>328</v>
      </c>
    </row>
    <row r="291" spans="1:5" ht="25.5">
      <c r="A291" s="70" t="s">
        <v>42</v>
      </c>
      <c r="B291" s="70">
        <v>1994</v>
      </c>
      <c r="C291" s="70" t="s">
        <v>59</v>
      </c>
      <c r="D291" s="70" t="str">
        <f t="shared" si="4"/>
        <v>1994 M09</v>
      </c>
      <c r="E291" s="71" t="s">
        <v>329</v>
      </c>
    </row>
    <row r="292" spans="1:5" ht="25.5">
      <c r="A292" s="70" t="s">
        <v>42</v>
      </c>
      <c r="B292" s="70">
        <v>1994</v>
      </c>
      <c r="C292" s="70" t="s">
        <v>61</v>
      </c>
      <c r="D292" s="70" t="str">
        <f t="shared" si="4"/>
        <v>1994 M10</v>
      </c>
      <c r="E292" s="71" t="s">
        <v>330</v>
      </c>
    </row>
    <row r="293" spans="1:5" ht="25.5">
      <c r="A293" s="70" t="s">
        <v>42</v>
      </c>
      <c r="B293" s="70">
        <v>1994</v>
      </c>
      <c r="C293" s="70" t="s">
        <v>63</v>
      </c>
      <c r="D293" s="70" t="str">
        <f t="shared" si="4"/>
        <v>1994 M11</v>
      </c>
      <c r="E293" s="71" t="s">
        <v>331</v>
      </c>
    </row>
    <row r="294" spans="1:5" ht="25.5">
      <c r="A294" s="70" t="s">
        <v>42</v>
      </c>
      <c r="B294" s="70">
        <v>1994</v>
      </c>
      <c r="C294" s="70" t="s">
        <v>65</v>
      </c>
      <c r="D294" s="70" t="str">
        <f t="shared" si="4"/>
        <v>1994 M12</v>
      </c>
      <c r="E294" s="71" t="s">
        <v>331</v>
      </c>
    </row>
    <row r="295" spans="1:5" ht="25.5">
      <c r="A295" s="70" t="s">
        <v>42</v>
      </c>
      <c r="B295" s="70">
        <v>1994</v>
      </c>
      <c r="C295" s="70" t="s">
        <v>67</v>
      </c>
      <c r="D295" s="70" t="str">
        <f t="shared" si="4"/>
        <v>1994 M13</v>
      </c>
      <c r="E295" s="71" t="s">
        <v>332</v>
      </c>
    </row>
    <row r="296" spans="1:5" ht="25.5">
      <c r="A296" s="70" t="s">
        <v>193</v>
      </c>
      <c r="B296" s="70">
        <v>1994</v>
      </c>
      <c r="C296" s="70" t="s">
        <v>194</v>
      </c>
      <c r="D296" s="70" t="str">
        <f t="shared" si="4"/>
        <v>1994 S01</v>
      </c>
      <c r="E296" s="71" t="s">
        <v>323</v>
      </c>
    </row>
    <row r="297" spans="1:5" ht="25.5">
      <c r="A297" s="70" t="s">
        <v>193</v>
      </c>
      <c r="B297" s="70">
        <v>1994</v>
      </c>
      <c r="C297" s="70" t="s">
        <v>196</v>
      </c>
      <c r="D297" s="70" t="str">
        <f t="shared" si="4"/>
        <v>1994 S02</v>
      </c>
      <c r="E297" s="71" t="s">
        <v>333</v>
      </c>
    </row>
    <row r="298" spans="1:5" ht="25.5">
      <c r="A298" s="70" t="s">
        <v>42</v>
      </c>
      <c r="B298" s="70">
        <v>1995</v>
      </c>
      <c r="C298" s="70" t="s">
        <v>43</v>
      </c>
      <c r="D298" s="70" t="str">
        <f t="shared" si="4"/>
        <v>1995 M01</v>
      </c>
      <c r="E298" s="71" t="s">
        <v>334</v>
      </c>
    </row>
    <row r="299" spans="1:5" ht="25.5">
      <c r="A299" s="70" t="s">
        <v>42</v>
      </c>
      <c r="B299" s="70">
        <v>1995</v>
      </c>
      <c r="C299" s="70" t="s">
        <v>45</v>
      </c>
      <c r="D299" s="70" t="str">
        <f t="shared" si="4"/>
        <v>1995 M02</v>
      </c>
      <c r="E299" s="71" t="s">
        <v>335</v>
      </c>
    </row>
    <row r="300" spans="1:5" ht="25.5">
      <c r="A300" s="70" t="s">
        <v>42</v>
      </c>
      <c r="B300" s="70">
        <v>1995</v>
      </c>
      <c r="C300" s="70" t="s">
        <v>47</v>
      </c>
      <c r="D300" s="70" t="str">
        <f t="shared" si="4"/>
        <v>1995 M03</v>
      </c>
      <c r="E300" s="71" t="s">
        <v>336</v>
      </c>
    </row>
    <row r="301" spans="1:5" ht="25.5">
      <c r="A301" s="70" t="s">
        <v>42</v>
      </c>
      <c r="B301" s="70">
        <v>1995</v>
      </c>
      <c r="C301" s="70" t="s">
        <v>49</v>
      </c>
      <c r="D301" s="70" t="str">
        <f t="shared" si="4"/>
        <v>1995 M04</v>
      </c>
      <c r="E301" s="71" t="s">
        <v>337</v>
      </c>
    </row>
    <row r="302" spans="1:5" ht="25.5">
      <c r="A302" s="70" t="s">
        <v>42</v>
      </c>
      <c r="B302" s="70">
        <v>1995</v>
      </c>
      <c r="C302" s="70" t="s">
        <v>51</v>
      </c>
      <c r="D302" s="70" t="str">
        <f t="shared" si="4"/>
        <v>1995 M05</v>
      </c>
      <c r="E302" s="71" t="s">
        <v>338</v>
      </c>
    </row>
    <row r="303" spans="1:5" ht="25.5">
      <c r="A303" s="70" t="s">
        <v>42</v>
      </c>
      <c r="B303" s="70">
        <v>1995</v>
      </c>
      <c r="C303" s="70" t="s">
        <v>53</v>
      </c>
      <c r="D303" s="70" t="str">
        <f t="shared" si="4"/>
        <v>1995 M06</v>
      </c>
      <c r="E303" s="71" t="s">
        <v>339</v>
      </c>
    </row>
    <row r="304" spans="1:5" ht="25.5">
      <c r="A304" s="70" t="s">
        <v>42</v>
      </c>
      <c r="B304" s="70">
        <v>1995</v>
      </c>
      <c r="C304" s="70" t="s">
        <v>55</v>
      </c>
      <c r="D304" s="70" t="str">
        <f t="shared" si="4"/>
        <v>1995 M07</v>
      </c>
      <c r="E304" s="71" t="s">
        <v>339</v>
      </c>
    </row>
    <row r="305" spans="1:5" ht="25.5">
      <c r="A305" s="70" t="s">
        <v>42</v>
      </c>
      <c r="B305" s="70">
        <v>1995</v>
      </c>
      <c r="C305" s="70" t="s">
        <v>57</v>
      </c>
      <c r="D305" s="70" t="str">
        <f t="shared" si="4"/>
        <v>1995 M08</v>
      </c>
      <c r="E305" s="71" t="s">
        <v>340</v>
      </c>
    </row>
    <row r="306" spans="1:5" ht="25.5">
      <c r="A306" s="70" t="s">
        <v>42</v>
      </c>
      <c r="B306" s="70">
        <v>1995</v>
      </c>
      <c r="C306" s="70" t="s">
        <v>59</v>
      </c>
      <c r="D306" s="70" t="str">
        <f t="shared" si="4"/>
        <v>1995 M09</v>
      </c>
      <c r="E306" s="71" t="s">
        <v>341</v>
      </c>
    </row>
    <row r="307" spans="1:5" ht="25.5">
      <c r="A307" s="70" t="s">
        <v>42</v>
      </c>
      <c r="B307" s="70">
        <v>1995</v>
      </c>
      <c r="C307" s="70" t="s">
        <v>61</v>
      </c>
      <c r="D307" s="70" t="str">
        <f t="shared" si="4"/>
        <v>1995 M10</v>
      </c>
      <c r="E307" s="71" t="s">
        <v>342</v>
      </c>
    </row>
    <row r="308" spans="1:5" ht="25.5">
      <c r="A308" s="70" t="s">
        <v>42</v>
      </c>
      <c r="B308" s="70">
        <v>1995</v>
      </c>
      <c r="C308" s="70" t="s">
        <v>63</v>
      </c>
      <c r="D308" s="70" t="str">
        <f t="shared" si="4"/>
        <v>1995 M11</v>
      </c>
      <c r="E308" s="71" t="s">
        <v>343</v>
      </c>
    </row>
    <row r="309" spans="1:5" ht="25.5">
      <c r="A309" s="70" t="s">
        <v>42</v>
      </c>
      <c r="B309" s="70">
        <v>1995</v>
      </c>
      <c r="C309" s="70" t="s">
        <v>65</v>
      </c>
      <c r="D309" s="70" t="str">
        <f t="shared" si="4"/>
        <v>1995 M12</v>
      </c>
      <c r="E309" s="71" t="s">
        <v>344</v>
      </c>
    </row>
    <row r="310" spans="1:5" ht="25.5">
      <c r="A310" s="70" t="s">
        <v>42</v>
      </c>
      <c r="B310" s="70">
        <v>1995</v>
      </c>
      <c r="C310" s="70" t="s">
        <v>67</v>
      </c>
      <c r="D310" s="70" t="str">
        <f t="shared" si="4"/>
        <v>1995 M13</v>
      </c>
      <c r="E310" s="71" t="s">
        <v>345</v>
      </c>
    </row>
    <row r="311" spans="1:5" ht="25.5">
      <c r="A311" s="70" t="s">
        <v>193</v>
      </c>
      <c r="B311" s="70">
        <v>1995</v>
      </c>
      <c r="C311" s="70" t="s">
        <v>194</v>
      </c>
      <c r="D311" s="70" t="str">
        <f t="shared" si="4"/>
        <v>1995 S01</v>
      </c>
      <c r="E311" s="71" t="s">
        <v>346</v>
      </c>
    </row>
    <row r="312" spans="1:5" ht="25.5">
      <c r="A312" s="70" t="s">
        <v>193</v>
      </c>
      <c r="B312" s="70">
        <v>1995</v>
      </c>
      <c r="C312" s="70" t="s">
        <v>196</v>
      </c>
      <c r="D312" s="70" t="str">
        <f t="shared" si="4"/>
        <v>1995 S02</v>
      </c>
      <c r="E312" s="71" t="s">
        <v>341</v>
      </c>
    </row>
    <row r="313" spans="1:5" ht="25.5">
      <c r="A313" s="70" t="s">
        <v>42</v>
      </c>
      <c r="B313" s="70">
        <v>1996</v>
      </c>
      <c r="C313" s="70" t="s">
        <v>43</v>
      </c>
      <c r="D313" s="70" t="str">
        <f t="shared" si="4"/>
        <v>1996 M01</v>
      </c>
      <c r="E313" s="71" t="s">
        <v>347</v>
      </c>
    </row>
    <row r="314" spans="1:5" ht="25.5">
      <c r="A314" s="70" t="s">
        <v>42</v>
      </c>
      <c r="B314" s="70">
        <v>1996</v>
      </c>
      <c r="C314" s="70" t="s">
        <v>45</v>
      </c>
      <c r="D314" s="70" t="str">
        <f t="shared" si="4"/>
        <v>1996 M02</v>
      </c>
      <c r="E314" s="71" t="s">
        <v>348</v>
      </c>
    </row>
    <row r="315" spans="1:5" ht="25.5">
      <c r="A315" s="70" t="s">
        <v>42</v>
      </c>
      <c r="B315" s="70">
        <v>1996</v>
      </c>
      <c r="C315" s="70" t="s">
        <v>47</v>
      </c>
      <c r="D315" s="70" t="str">
        <f t="shared" si="4"/>
        <v>1996 M03</v>
      </c>
      <c r="E315" s="71" t="s">
        <v>349</v>
      </c>
    </row>
    <row r="316" spans="1:5" ht="25.5">
      <c r="A316" s="70" t="s">
        <v>42</v>
      </c>
      <c r="B316" s="70">
        <v>1996</v>
      </c>
      <c r="C316" s="70" t="s">
        <v>49</v>
      </c>
      <c r="D316" s="70" t="str">
        <f t="shared" si="4"/>
        <v>1996 M04</v>
      </c>
      <c r="E316" s="71" t="s">
        <v>350</v>
      </c>
    </row>
    <row r="317" spans="1:5" ht="25.5">
      <c r="A317" s="70" t="s">
        <v>42</v>
      </c>
      <c r="B317" s="70">
        <v>1996</v>
      </c>
      <c r="C317" s="70" t="s">
        <v>51</v>
      </c>
      <c r="D317" s="70" t="str">
        <f t="shared" si="4"/>
        <v>1996 M05</v>
      </c>
      <c r="E317" s="71" t="s">
        <v>351</v>
      </c>
    </row>
    <row r="318" spans="1:5" ht="25.5">
      <c r="A318" s="70" t="s">
        <v>42</v>
      </c>
      <c r="B318" s="70">
        <v>1996</v>
      </c>
      <c r="C318" s="70" t="s">
        <v>53</v>
      </c>
      <c r="D318" s="70" t="str">
        <f t="shared" si="4"/>
        <v>1996 M06</v>
      </c>
      <c r="E318" s="71" t="s">
        <v>352</v>
      </c>
    </row>
    <row r="319" spans="1:5" ht="25.5">
      <c r="A319" s="70" t="s">
        <v>42</v>
      </c>
      <c r="B319" s="70">
        <v>1996</v>
      </c>
      <c r="C319" s="70" t="s">
        <v>55</v>
      </c>
      <c r="D319" s="70" t="str">
        <f t="shared" si="4"/>
        <v>1996 M07</v>
      </c>
      <c r="E319" s="71" t="s">
        <v>353</v>
      </c>
    </row>
    <row r="320" spans="1:5" ht="25.5">
      <c r="A320" s="70" t="s">
        <v>42</v>
      </c>
      <c r="B320" s="70">
        <v>1996</v>
      </c>
      <c r="C320" s="70" t="s">
        <v>57</v>
      </c>
      <c r="D320" s="70" t="str">
        <f t="shared" si="4"/>
        <v>1996 M08</v>
      </c>
      <c r="E320" s="71" t="s">
        <v>354</v>
      </c>
    </row>
    <row r="321" spans="1:5" ht="25.5">
      <c r="A321" s="70" t="s">
        <v>42</v>
      </c>
      <c r="B321" s="70">
        <v>1996</v>
      </c>
      <c r="C321" s="70" t="s">
        <v>59</v>
      </c>
      <c r="D321" s="70" t="str">
        <f t="shared" si="4"/>
        <v>1996 M09</v>
      </c>
      <c r="E321" s="71" t="s">
        <v>355</v>
      </c>
    </row>
    <row r="322" spans="1:5" ht="25.5">
      <c r="A322" s="70" t="s">
        <v>42</v>
      </c>
      <c r="B322" s="70">
        <v>1996</v>
      </c>
      <c r="C322" s="70" t="s">
        <v>61</v>
      </c>
      <c r="D322" s="70" t="str">
        <f t="shared" si="4"/>
        <v>1996 M10</v>
      </c>
      <c r="E322" s="71" t="s">
        <v>356</v>
      </c>
    </row>
    <row r="323" spans="1:5" ht="25.5">
      <c r="A323" s="70" t="s">
        <v>42</v>
      </c>
      <c r="B323" s="70">
        <v>1996</v>
      </c>
      <c r="C323" s="70" t="s">
        <v>63</v>
      </c>
      <c r="D323" s="70" t="str">
        <f t="shared" si="4"/>
        <v>1996 M11</v>
      </c>
      <c r="E323" s="71" t="s">
        <v>357</v>
      </c>
    </row>
    <row r="324" spans="1:5" ht="25.5">
      <c r="A324" s="70" t="s">
        <v>42</v>
      </c>
      <c r="B324" s="70">
        <v>1996</v>
      </c>
      <c r="C324" s="70" t="s">
        <v>65</v>
      </c>
      <c r="D324" s="70" t="str">
        <f t="shared" ref="D324:D387" si="5">CONCATENATE(B324," ",C324)</f>
        <v>1996 M12</v>
      </c>
      <c r="E324" s="71" t="s">
        <v>357</v>
      </c>
    </row>
    <row r="325" spans="1:5" ht="25.5">
      <c r="A325" s="70" t="s">
        <v>42</v>
      </c>
      <c r="B325" s="70">
        <v>1996</v>
      </c>
      <c r="C325" s="70" t="s">
        <v>67</v>
      </c>
      <c r="D325" s="70" t="str">
        <f t="shared" si="5"/>
        <v>1996 M13</v>
      </c>
      <c r="E325" s="71" t="s">
        <v>358</v>
      </c>
    </row>
    <row r="326" spans="1:5" ht="25.5">
      <c r="A326" s="70" t="s">
        <v>193</v>
      </c>
      <c r="B326" s="70">
        <v>1996</v>
      </c>
      <c r="C326" s="70" t="s">
        <v>194</v>
      </c>
      <c r="D326" s="70" t="str">
        <f t="shared" si="5"/>
        <v>1996 S01</v>
      </c>
      <c r="E326" s="71" t="s">
        <v>359</v>
      </c>
    </row>
    <row r="327" spans="1:5" ht="25.5">
      <c r="A327" s="70" t="s">
        <v>193</v>
      </c>
      <c r="B327" s="70">
        <v>1996</v>
      </c>
      <c r="C327" s="70" t="s">
        <v>196</v>
      </c>
      <c r="D327" s="70" t="str">
        <f t="shared" si="5"/>
        <v>1996 S02</v>
      </c>
      <c r="E327" s="71" t="s">
        <v>360</v>
      </c>
    </row>
    <row r="328" spans="1:5" ht="25.5">
      <c r="A328" s="70" t="s">
        <v>42</v>
      </c>
      <c r="B328" s="70">
        <v>1997</v>
      </c>
      <c r="C328" s="70" t="s">
        <v>43</v>
      </c>
      <c r="D328" s="70" t="str">
        <f t="shared" si="5"/>
        <v>1997 M01</v>
      </c>
      <c r="E328" s="71" t="s">
        <v>361</v>
      </c>
    </row>
    <row r="329" spans="1:5" ht="25.5">
      <c r="A329" s="70" t="s">
        <v>42</v>
      </c>
      <c r="B329" s="70">
        <v>1997</v>
      </c>
      <c r="C329" s="70" t="s">
        <v>45</v>
      </c>
      <c r="D329" s="70" t="str">
        <f t="shared" si="5"/>
        <v>1997 M02</v>
      </c>
      <c r="E329" s="71" t="s">
        <v>362</v>
      </c>
    </row>
    <row r="330" spans="1:5" ht="25.5">
      <c r="A330" s="70" t="s">
        <v>42</v>
      </c>
      <c r="B330" s="70">
        <v>1997</v>
      </c>
      <c r="C330" s="70" t="s">
        <v>47</v>
      </c>
      <c r="D330" s="70" t="str">
        <f t="shared" si="5"/>
        <v>1997 M03</v>
      </c>
      <c r="E330" s="71" t="s">
        <v>363</v>
      </c>
    </row>
    <row r="331" spans="1:5" ht="25.5">
      <c r="A331" s="70" t="s">
        <v>42</v>
      </c>
      <c r="B331" s="70">
        <v>1997</v>
      </c>
      <c r="C331" s="70" t="s">
        <v>49</v>
      </c>
      <c r="D331" s="70" t="str">
        <f t="shared" si="5"/>
        <v>1997 M04</v>
      </c>
      <c r="E331" s="71" t="s">
        <v>364</v>
      </c>
    </row>
    <row r="332" spans="1:5" ht="25.5">
      <c r="A332" s="70" t="s">
        <v>42</v>
      </c>
      <c r="B332" s="70">
        <v>1997</v>
      </c>
      <c r="C332" s="70" t="s">
        <v>51</v>
      </c>
      <c r="D332" s="70" t="str">
        <f t="shared" si="5"/>
        <v>1997 M05</v>
      </c>
      <c r="E332" s="71" t="s">
        <v>365</v>
      </c>
    </row>
    <row r="333" spans="1:5" ht="25.5">
      <c r="A333" s="70" t="s">
        <v>42</v>
      </c>
      <c r="B333" s="70">
        <v>1997</v>
      </c>
      <c r="C333" s="70" t="s">
        <v>53</v>
      </c>
      <c r="D333" s="70" t="str">
        <f t="shared" si="5"/>
        <v>1997 M06</v>
      </c>
      <c r="E333" s="71" t="s">
        <v>366</v>
      </c>
    </row>
    <row r="334" spans="1:5" ht="25.5">
      <c r="A334" s="70" t="s">
        <v>42</v>
      </c>
      <c r="B334" s="70">
        <v>1997</v>
      </c>
      <c r="C334" s="70" t="s">
        <v>55</v>
      </c>
      <c r="D334" s="70" t="str">
        <f t="shared" si="5"/>
        <v>1997 M07</v>
      </c>
      <c r="E334" s="71" t="s">
        <v>367</v>
      </c>
    </row>
    <row r="335" spans="1:5" ht="25.5">
      <c r="A335" s="70" t="s">
        <v>42</v>
      </c>
      <c r="B335" s="70">
        <v>1997</v>
      </c>
      <c r="C335" s="70" t="s">
        <v>57</v>
      </c>
      <c r="D335" s="70" t="str">
        <f t="shared" si="5"/>
        <v>1997 M08</v>
      </c>
      <c r="E335" s="71" t="s">
        <v>368</v>
      </c>
    </row>
    <row r="336" spans="1:5" ht="25.5">
      <c r="A336" s="70" t="s">
        <v>42</v>
      </c>
      <c r="B336" s="70">
        <v>1997</v>
      </c>
      <c r="C336" s="70" t="s">
        <v>59</v>
      </c>
      <c r="D336" s="70" t="str">
        <f t="shared" si="5"/>
        <v>1997 M09</v>
      </c>
      <c r="E336" s="71" t="s">
        <v>369</v>
      </c>
    </row>
    <row r="337" spans="1:5" ht="25.5">
      <c r="A337" s="70" t="s">
        <v>42</v>
      </c>
      <c r="B337" s="70">
        <v>1997</v>
      </c>
      <c r="C337" s="70" t="s">
        <v>61</v>
      </c>
      <c r="D337" s="70" t="str">
        <f t="shared" si="5"/>
        <v>1997 M10</v>
      </c>
      <c r="E337" s="71" t="s">
        <v>370</v>
      </c>
    </row>
    <row r="338" spans="1:5" ht="25.5">
      <c r="A338" s="70" t="s">
        <v>42</v>
      </c>
      <c r="B338" s="70">
        <v>1997</v>
      </c>
      <c r="C338" s="70" t="s">
        <v>63</v>
      </c>
      <c r="D338" s="70" t="str">
        <f t="shared" si="5"/>
        <v>1997 M11</v>
      </c>
      <c r="E338" s="71" t="s">
        <v>371</v>
      </c>
    </row>
    <row r="339" spans="1:5" ht="25.5">
      <c r="A339" s="70" t="s">
        <v>42</v>
      </c>
      <c r="B339" s="70">
        <v>1997</v>
      </c>
      <c r="C339" s="70" t="s">
        <v>65</v>
      </c>
      <c r="D339" s="70" t="str">
        <f t="shared" si="5"/>
        <v>1997 M12</v>
      </c>
      <c r="E339" s="71" t="s">
        <v>372</v>
      </c>
    </row>
    <row r="340" spans="1:5" ht="25.5">
      <c r="A340" s="70" t="s">
        <v>42</v>
      </c>
      <c r="B340" s="70">
        <v>1997</v>
      </c>
      <c r="C340" s="70" t="s">
        <v>67</v>
      </c>
      <c r="D340" s="70" t="str">
        <f t="shared" si="5"/>
        <v>1997 M13</v>
      </c>
      <c r="E340" s="71" t="s">
        <v>367</v>
      </c>
    </row>
    <row r="341" spans="1:5" ht="25.5">
      <c r="A341" s="70" t="s">
        <v>193</v>
      </c>
      <c r="B341" s="70">
        <v>1997</v>
      </c>
      <c r="C341" s="70" t="s">
        <v>194</v>
      </c>
      <c r="D341" s="70" t="str">
        <f t="shared" si="5"/>
        <v>1997 S01</v>
      </c>
      <c r="E341" s="71" t="s">
        <v>373</v>
      </c>
    </row>
    <row r="342" spans="1:5" ht="25.5">
      <c r="A342" s="70" t="s">
        <v>193</v>
      </c>
      <c r="B342" s="70">
        <v>1997</v>
      </c>
      <c r="C342" s="70" t="s">
        <v>196</v>
      </c>
      <c r="D342" s="70" t="str">
        <f t="shared" si="5"/>
        <v>1997 S02</v>
      </c>
      <c r="E342" s="71" t="s">
        <v>369</v>
      </c>
    </row>
    <row r="343" spans="1:5" ht="25.5">
      <c r="A343" s="70" t="s">
        <v>42</v>
      </c>
      <c r="B343" s="70">
        <v>1998</v>
      </c>
      <c r="C343" s="70" t="s">
        <v>43</v>
      </c>
      <c r="D343" s="70" t="str">
        <f t="shared" si="5"/>
        <v>1998 M01</v>
      </c>
      <c r="E343" s="71" t="s">
        <v>370</v>
      </c>
    </row>
    <row r="344" spans="1:5" ht="25.5">
      <c r="A344" s="70" t="s">
        <v>42</v>
      </c>
      <c r="B344" s="70">
        <v>1998</v>
      </c>
      <c r="C344" s="70" t="s">
        <v>45</v>
      </c>
      <c r="D344" s="70" t="str">
        <f t="shared" si="5"/>
        <v>1998 M02</v>
      </c>
      <c r="E344" s="71" t="s">
        <v>374</v>
      </c>
    </row>
    <row r="345" spans="1:5" ht="25.5">
      <c r="A345" s="70" t="s">
        <v>42</v>
      </c>
      <c r="B345" s="70">
        <v>1998</v>
      </c>
      <c r="C345" s="70" t="s">
        <v>47</v>
      </c>
      <c r="D345" s="70" t="str">
        <f t="shared" si="5"/>
        <v>1998 M03</v>
      </c>
      <c r="E345" s="71" t="s">
        <v>375</v>
      </c>
    </row>
    <row r="346" spans="1:5" ht="25.5">
      <c r="A346" s="70" t="s">
        <v>42</v>
      </c>
      <c r="B346" s="70">
        <v>1998</v>
      </c>
      <c r="C346" s="70" t="s">
        <v>49</v>
      </c>
      <c r="D346" s="70" t="str">
        <f t="shared" si="5"/>
        <v>1998 M04</v>
      </c>
      <c r="E346" s="71" t="s">
        <v>376</v>
      </c>
    </row>
    <row r="347" spans="1:5" ht="25.5">
      <c r="A347" s="70" t="s">
        <v>42</v>
      </c>
      <c r="B347" s="70">
        <v>1998</v>
      </c>
      <c r="C347" s="70" t="s">
        <v>51</v>
      </c>
      <c r="D347" s="70" t="str">
        <f t="shared" si="5"/>
        <v>1998 M05</v>
      </c>
      <c r="E347" s="71" t="s">
        <v>377</v>
      </c>
    </row>
    <row r="348" spans="1:5" ht="25.5">
      <c r="A348" s="70" t="s">
        <v>42</v>
      </c>
      <c r="B348" s="70">
        <v>1998</v>
      </c>
      <c r="C348" s="70" t="s">
        <v>53</v>
      </c>
      <c r="D348" s="70" t="str">
        <f t="shared" si="5"/>
        <v>1998 M06</v>
      </c>
      <c r="E348" s="71" t="s">
        <v>378</v>
      </c>
    </row>
    <row r="349" spans="1:5" ht="25.5">
      <c r="A349" s="70" t="s">
        <v>42</v>
      </c>
      <c r="B349" s="70">
        <v>1998</v>
      </c>
      <c r="C349" s="70" t="s">
        <v>55</v>
      </c>
      <c r="D349" s="70" t="str">
        <f t="shared" si="5"/>
        <v>1998 M07</v>
      </c>
      <c r="E349" s="71" t="s">
        <v>379</v>
      </c>
    </row>
    <row r="350" spans="1:5" ht="25.5">
      <c r="A350" s="70" t="s">
        <v>42</v>
      </c>
      <c r="B350" s="70">
        <v>1998</v>
      </c>
      <c r="C350" s="70" t="s">
        <v>57</v>
      </c>
      <c r="D350" s="70" t="str">
        <f t="shared" si="5"/>
        <v>1998 M08</v>
      </c>
      <c r="E350" s="71" t="s">
        <v>380</v>
      </c>
    </row>
    <row r="351" spans="1:5" ht="25.5">
      <c r="A351" s="70" t="s">
        <v>42</v>
      </c>
      <c r="B351" s="70">
        <v>1998</v>
      </c>
      <c r="C351" s="70" t="s">
        <v>59</v>
      </c>
      <c r="D351" s="70" t="str">
        <f t="shared" si="5"/>
        <v>1998 M09</v>
      </c>
      <c r="E351" s="71" t="s">
        <v>381</v>
      </c>
    </row>
    <row r="352" spans="1:5" ht="25.5">
      <c r="A352" s="70" t="s">
        <v>42</v>
      </c>
      <c r="B352" s="70">
        <v>1998</v>
      </c>
      <c r="C352" s="70" t="s">
        <v>61</v>
      </c>
      <c r="D352" s="70" t="str">
        <f t="shared" si="5"/>
        <v>1998 M10</v>
      </c>
      <c r="E352" s="71" t="s">
        <v>382</v>
      </c>
    </row>
    <row r="353" spans="1:5" ht="25.5">
      <c r="A353" s="70" t="s">
        <v>42</v>
      </c>
      <c r="B353" s="70">
        <v>1998</v>
      </c>
      <c r="C353" s="70" t="s">
        <v>63</v>
      </c>
      <c r="D353" s="70" t="str">
        <f t="shared" si="5"/>
        <v>1998 M11</v>
      </c>
      <c r="E353" s="71" t="s">
        <v>382</v>
      </c>
    </row>
    <row r="354" spans="1:5" ht="25.5">
      <c r="A354" s="70" t="s">
        <v>42</v>
      </c>
      <c r="B354" s="70">
        <v>1998</v>
      </c>
      <c r="C354" s="70" t="s">
        <v>65</v>
      </c>
      <c r="D354" s="70" t="str">
        <f t="shared" si="5"/>
        <v>1998 M12</v>
      </c>
      <c r="E354" s="71" t="s">
        <v>383</v>
      </c>
    </row>
    <row r="355" spans="1:5" ht="25.5">
      <c r="A355" s="70" t="s">
        <v>42</v>
      </c>
      <c r="B355" s="70">
        <v>1998</v>
      </c>
      <c r="C355" s="70" t="s">
        <v>67</v>
      </c>
      <c r="D355" s="70" t="str">
        <f t="shared" si="5"/>
        <v>1998 M13</v>
      </c>
      <c r="E355" s="71" t="s">
        <v>378</v>
      </c>
    </row>
    <row r="356" spans="1:5" ht="25.5">
      <c r="A356" s="70" t="s">
        <v>193</v>
      </c>
      <c r="B356" s="70">
        <v>1998</v>
      </c>
      <c r="C356" s="70" t="s">
        <v>194</v>
      </c>
      <c r="D356" s="70" t="str">
        <f t="shared" si="5"/>
        <v>1998 S01</v>
      </c>
      <c r="E356" s="71" t="s">
        <v>384</v>
      </c>
    </row>
    <row r="357" spans="1:5" ht="25.5">
      <c r="A357" s="70" t="s">
        <v>193</v>
      </c>
      <c r="B357" s="70">
        <v>1998</v>
      </c>
      <c r="C357" s="70" t="s">
        <v>196</v>
      </c>
      <c r="D357" s="70" t="str">
        <f t="shared" si="5"/>
        <v>1998 S02</v>
      </c>
      <c r="E357" s="71" t="s">
        <v>385</v>
      </c>
    </row>
    <row r="358" spans="1:5" ht="25.5">
      <c r="A358" s="70" t="s">
        <v>42</v>
      </c>
      <c r="B358" s="70">
        <v>1999</v>
      </c>
      <c r="C358" s="70" t="s">
        <v>43</v>
      </c>
      <c r="D358" s="70" t="str">
        <f t="shared" si="5"/>
        <v>1999 M01</v>
      </c>
      <c r="E358" s="71" t="s">
        <v>386</v>
      </c>
    </row>
    <row r="359" spans="1:5" ht="25.5">
      <c r="A359" s="70" t="s">
        <v>42</v>
      </c>
      <c r="B359" s="70">
        <v>1999</v>
      </c>
      <c r="C359" s="70" t="s">
        <v>45</v>
      </c>
      <c r="D359" s="70" t="str">
        <f t="shared" si="5"/>
        <v>1999 M02</v>
      </c>
      <c r="E359" s="71" t="s">
        <v>387</v>
      </c>
    </row>
    <row r="360" spans="1:5" ht="25.5">
      <c r="A360" s="70" t="s">
        <v>42</v>
      </c>
      <c r="B360" s="70">
        <v>1999</v>
      </c>
      <c r="C360" s="70" t="s">
        <v>47</v>
      </c>
      <c r="D360" s="70" t="str">
        <f t="shared" si="5"/>
        <v>1999 M03</v>
      </c>
      <c r="E360" s="71" t="s">
        <v>388</v>
      </c>
    </row>
    <row r="361" spans="1:5" ht="25.5">
      <c r="A361" s="70" t="s">
        <v>42</v>
      </c>
      <c r="B361" s="70">
        <v>1999</v>
      </c>
      <c r="C361" s="70" t="s">
        <v>49</v>
      </c>
      <c r="D361" s="70" t="str">
        <f t="shared" si="5"/>
        <v>1999 M04</v>
      </c>
      <c r="E361" s="71" t="s">
        <v>389</v>
      </c>
    </row>
    <row r="362" spans="1:5" ht="25.5">
      <c r="A362" s="70" t="s">
        <v>42</v>
      </c>
      <c r="B362" s="70">
        <v>1999</v>
      </c>
      <c r="C362" s="70" t="s">
        <v>51</v>
      </c>
      <c r="D362" s="70" t="str">
        <f t="shared" si="5"/>
        <v>1999 M05</v>
      </c>
      <c r="E362" s="71" t="s">
        <v>389</v>
      </c>
    </row>
    <row r="363" spans="1:5" ht="25.5">
      <c r="A363" s="70" t="s">
        <v>42</v>
      </c>
      <c r="B363" s="70">
        <v>1999</v>
      </c>
      <c r="C363" s="70" t="s">
        <v>53</v>
      </c>
      <c r="D363" s="70" t="str">
        <f t="shared" si="5"/>
        <v>1999 M06</v>
      </c>
      <c r="E363" s="71" t="s">
        <v>389</v>
      </c>
    </row>
    <row r="364" spans="1:5" ht="25.5">
      <c r="A364" s="70" t="s">
        <v>42</v>
      </c>
      <c r="B364" s="70">
        <v>1999</v>
      </c>
      <c r="C364" s="70" t="s">
        <v>55</v>
      </c>
      <c r="D364" s="70" t="str">
        <f t="shared" si="5"/>
        <v>1999 M07</v>
      </c>
      <c r="E364" s="71" t="s">
        <v>390</v>
      </c>
    </row>
    <row r="365" spans="1:5" ht="25.5">
      <c r="A365" s="70" t="s">
        <v>42</v>
      </c>
      <c r="B365" s="70">
        <v>1999</v>
      </c>
      <c r="C365" s="70" t="s">
        <v>57</v>
      </c>
      <c r="D365" s="70" t="str">
        <f t="shared" si="5"/>
        <v>1999 M08</v>
      </c>
      <c r="E365" s="71" t="s">
        <v>391</v>
      </c>
    </row>
    <row r="366" spans="1:5" ht="25.5">
      <c r="A366" s="70" t="s">
        <v>42</v>
      </c>
      <c r="B366" s="70">
        <v>1999</v>
      </c>
      <c r="C366" s="70" t="s">
        <v>59</v>
      </c>
      <c r="D366" s="70" t="str">
        <f t="shared" si="5"/>
        <v>1999 M09</v>
      </c>
      <c r="E366" s="71" t="s">
        <v>392</v>
      </c>
    </row>
    <row r="367" spans="1:5" ht="25.5">
      <c r="A367" s="70" t="s">
        <v>42</v>
      </c>
      <c r="B367" s="70">
        <v>1999</v>
      </c>
      <c r="C367" s="70" t="s">
        <v>61</v>
      </c>
      <c r="D367" s="70" t="str">
        <f t="shared" si="5"/>
        <v>1999 M10</v>
      </c>
      <c r="E367" s="71" t="s">
        <v>393</v>
      </c>
    </row>
    <row r="368" spans="1:5" ht="25.5">
      <c r="A368" s="70" t="s">
        <v>42</v>
      </c>
      <c r="B368" s="70">
        <v>1999</v>
      </c>
      <c r="C368" s="70" t="s">
        <v>63</v>
      </c>
      <c r="D368" s="70" t="str">
        <f t="shared" si="5"/>
        <v>1999 M11</v>
      </c>
      <c r="E368" s="71" t="s">
        <v>394</v>
      </c>
    </row>
    <row r="369" spans="1:5" ht="25.5">
      <c r="A369" s="70" t="s">
        <v>42</v>
      </c>
      <c r="B369" s="70">
        <v>1999</v>
      </c>
      <c r="C369" s="70" t="s">
        <v>65</v>
      </c>
      <c r="D369" s="70" t="str">
        <f t="shared" si="5"/>
        <v>1999 M12</v>
      </c>
      <c r="E369" s="71" t="s">
        <v>394</v>
      </c>
    </row>
    <row r="370" spans="1:5" ht="25.5">
      <c r="A370" s="70" t="s">
        <v>42</v>
      </c>
      <c r="B370" s="70">
        <v>1999</v>
      </c>
      <c r="C370" s="70" t="s">
        <v>67</v>
      </c>
      <c r="D370" s="70" t="str">
        <f t="shared" si="5"/>
        <v>1999 M13</v>
      </c>
      <c r="E370" s="71" t="s">
        <v>395</v>
      </c>
    </row>
    <row r="371" spans="1:5" ht="25.5">
      <c r="A371" s="70" t="s">
        <v>193</v>
      </c>
      <c r="B371" s="70">
        <v>1999</v>
      </c>
      <c r="C371" s="70" t="s">
        <v>194</v>
      </c>
      <c r="D371" s="70" t="str">
        <f t="shared" si="5"/>
        <v>1999 S01</v>
      </c>
      <c r="E371" s="71" t="s">
        <v>396</v>
      </c>
    </row>
    <row r="372" spans="1:5" ht="25.5">
      <c r="A372" s="70" t="s">
        <v>193</v>
      </c>
      <c r="B372" s="70">
        <v>1999</v>
      </c>
      <c r="C372" s="70" t="s">
        <v>196</v>
      </c>
      <c r="D372" s="70" t="str">
        <f t="shared" si="5"/>
        <v>1999 S02</v>
      </c>
      <c r="E372" s="71" t="s">
        <v>397</v>
      </c>
    </row>
    <row r="373" spans="1:5" ht="25.5">
      <c r="A373" s="70" t="s">
        <v>42</v>
      </c>
      <c r="B373" s="70">
        <v>2000</v>
      </c>
      <c r="C373" s="70" t="s">
        <v>43</v>
      </c>
      <c r="D373" s="70" t="str">
        <f t="shared" si="5"/>
        <v>2000 M01</v>
      </c>
      <c r="E373" s="71" t="s">
        <v>398</v>
      </c>
    </row>
    <row r="374" spans="1:5" ht="25.5">
      <c r="A374" s="70" t="s">
        <v>42</v>
      </c>
      <c r="B374" s="70">
        <v>2000</v>
      </c>
      <c r="C374" s="70" t="s">
        <v>45</v>
      </c>
      <c r="D374" s="70" t="str">
        <f t="shared" si="5"/>
        <v>2000 M02</v>
      </c>
      <c r="E374" s="71" t="s">
        <v>399</v>
      </c>
    </row>
    <row r="375" spans="1:5" ht="25.5">
      <c r="A375" s="70" t="s">
        <v>42</v>
      </c>
      <c r="B375" s="70">
        <v>2000</v>
      </c>
      <c r="C375" s="70" t="s">
        <v>47</v>
      </c>
      <c r="D375" s="70" t="str">
        <f t="shared" si="5"/>
        <v>2000 M03</v>
      </c>
      <c r="E375" s="71" t="s">
        <v>400</v>
      </c>
    </row>
    <row r="376" spans="1:5" ht="25.5">
      <c r="A376" s="70" t="s">
        <v>42</v>
      </c>
      <c r="B376" s="70">
        <v>2000</v>
      </c>
      <c r="C376" s="70" t="s">
        <v>49</v>
      </c>
      <c r="D376" s="70" t="str">
        <f t="shared" si="5"/>
        <v>2000 M04</v>
      </c>
      <c r="E376" s="71" t="s">
        <v>401</v>
      </c>
    </row>
    <row r="377" spans="1:5" ht="25.5">
      <c r="A377" s="70" t="s">
        <v>42</v>
      </c>
      <c r="B377" s="70">
        <v>2000</v>
      </c>
      <c r="C377" s="70" t="s">
        <v>51</v>
      </c>
      <c r="D377" s="70" t="str">
        <f t="shared" si="5"/>
        <v>2000 M05</v>
      </c>
      <c r="E377" s="71" t="s">
        <v>402</v>
      </c>
    </row>
    <row r="378" spans="1:5" ht="25.5">
      <c r="A378" s="70" t="s">
        <v>42</v>
      </c>
      <c r="B378" s="70">
        <v>2000</v>
      </c>
      <c r="C378" s="70" t="s">
        <v>53</v>
      </c>
      <c r="D378" s="70" t="str">
        <f t="shared" si="5"/>
        <v>2000 M06</v>
      </c>
      <c r="E378" s="71" t="s">
        <v>403</v>
      </c>
    </row>
    <row r="379" spans="1:5" ht="25.5">
      <c r="A379" s="70" t="s">
        <v>42</v>
      </c>
      <c r="B379" s="70">
        <v>2000</v>
      </c>
      <c r="C379" s="70" t="s">
        <v>55</v>
      </c>
      <c r="D379" s="70" t="str">
        <f t="shared" si="5"/>
        <v>2000 M07</v>
      </c>
      <c r="E379" s="71" t="s">
        <v>404</v>
      </c>
    </row>
    <row r="380" spans="1:5" ht="25.5">
      <c r="A380" s="70" t="s">
        <v>42</v>
      </c>
      <c r="B380" s="70">
        <v>2000</v>
      </c>
      <c r="C380" s="70" t="s">
        <v>57</v>
      </c>
      <c r="D380" s="70" t="str">
        <f t="shared" si="5"/>
        <v>2000 M08</v>
      </c>
      <c r="E380" s="71" t="s">
        <v>404</v>
      </c>
    </row>
    <row r="381" spans="1:5" ht="25.5">
      <c r="A381" s="70" t="s">
        <v>42</v>
      </c>
      <c r="B381" s="70">
        <v>2000</v>
      </c>
      <c r="C381" s="70" t="s">
        <v>59</v>
      </c>
      <c r="D381" s="70" t="str">
        <f t="shared" si="5"/>
        <v>2000 M09</v>
      </c>
      <c r="E381" s="71" t="s">
        <v>405</v>
      </c>
    </row>
    <row r="382" spans="1:5" ht="25.5">
      <c r="A382" s="70" t="s">
        <v>42</v>
      </c>
      <c r="B382" s="70">
        <v>2000</v>
      </c>
      <c r="C382" s="70" t="s">
        <v>61</v>
      </c>
      <c r="D382" s="70" t="str">
        <f t="shared" si="5"/>
        <v>2000 M10</v>
      </c>
      <c r="E382" s="71" t="s">
        <v>406</v>
      </c>
    </row>
    <row r="383" spans="1:5" ht="25.5">
      <c r="A383" s="70" t="s">
        <v>42</v>
      </c>
      <c r="B383" s="70">
        <v>2000</v>
      </c>
      <c r="C383" s="70" t="s">
        <v>63</v>
      </c>
      <c r="D383" s="70" t="str">
        <f t="shared" si="5"/>
        <v>2000 M11</v>
      </c>
      <c r="E383" s="71" t="s">
        <v>407</v>
      </c>
    </row>
    <row r="384" spans="1:5" ht="25.5">
      <c r="A384" s="70" t="s">
        <v>42</v>
      </c>
      <c r="B384" s="70">
        <v>2000</v>
      </c>
      <c r="C384" s="70" t="s">
        <v>65</v>
      </c>
      <c r="D384" s="70" t="str">
        <f t="shared" si="5"/>
        <v>2000 M12</v>
      </c>
      <c r="E384" s="71" t="s">
        <v>406</v>
      </c>
    </row>
    <row r="385" spans="1:5" ht="25.5">
      <c r="A385" s="70" t="s">
        <v>42</v>
      </c>
      <c r="B385" s="70">
        <v>2000</v>
      </c>
      <c r="C385" s="70" t="s">
        <v>67</v>
      </c>
      <c r="D385" s="70" t="str">
        <f t="shared" si="5"/>
        <v>2000 M13</v>
      </c>
      <c r="E385" s="71" t="s">
        <v>408</v>
      </c>
    </row>
    <row r="386" spans="1:5" ht="25.5">
      <c r="A386" s="70" t="s">
        <v>193</v>
      </c>
      <c r="B386" s="70">
        <v>2000</v>
      </c>
      <c r="C386" s="70" t="s">
        <v>194</v>
      </c>
      <c r="D386" s="70" t="str">
        <f t="shared" si="5"/>
        <v>2000 S01</v>
      </c>
      <c r="E386" s="71" t="s">
        <v>409</v>
      </c>
    </row>
    <row r="387" spans="1:5" ht="25.5">
      <c r="A387" s="70" t="s">
        <v>193</v>
      </c>
      <c r="B387" s="70">
        <v>2000</v>
      </c>
      <c r="C387" s="70" t="s">
        <v>196</v>
      </c>
      <c r="D387" s="70" t="str">
        <f t="shared" si="5"/>
        <v>2000 S02</v>
      </c>
      <c r="E387" s="71" t="s">
        <v>410</v>
      </c>
    </row>
    <row r="388" spans="1:5" ht="25.5">
      <c r="A388" s="70" t="s">
        <v>42</v>
      </c>
      <c r="B388" s="70">
        <v>2001</v>
      </c>
      <c r="C388" s="70" t="s">
        <v>43</v>
      </c>
      <c r="D388" s="70" t="str">
        <f t="shared" ref="D388:D451" si="6">CONCATENATE(B388," ",C388)</f>
        <v>2001 M01</v>
      </c>
      <c r="E388" s="71" t="s">
        <v>411</v>
      </c>
    </row>
    <row r="389" spans="1:5" ht="25.5">
      <c r="A389" s="70" t="s">
        <v>42</v>
      </c>
      <c r="B389" s="70">
        <v>2001</v>
      </c>
      <c r="C389" s="70" t="s">
        <v>45</v>
      </c>
      <c r="D389" s="70" t="str">
        <f t="shared" si="6"/>
        <v>2001 M02</v>
      </c>
      <c r="E389" s="71" t="s">
        <v>412</v>
      </c>
    </row>
    <row r="390" spans="1:5" ht="25.5">
      <c r="A390" s="70" t="s">
        <v>42</v>
      </c>
      <c r="B390" s="70">
        <v>2001</v>
      </c>
      <c r="C390" s="70" t="s">
        <v>47</v>
      </c>
      <c r="D390" s="70" t="str">
        <f t="shared" si="6"/>
        <v>2001 M03</v>
      </c>
      <c r="E390" s="71" t="s">
        <v>413</v>
      </c>
    </row>
    <row r="391" spans="1:5" ht="25.5">
      <c r="A391" s="70" t="s">
        <v>42</v>
      </c>
      <c r="B391" s="70">
        <v>2001</v>
      </c>
      <c r="C391" s="70" t="s">
        <v>49</v>
      </c>
      <c r="D391" s="70" t="str">
        <f t="shared" si="6"/>
        <v>2001 M04</v>
      </c>
      <c r="E391" s="71" t="s">
        <v>414</v>
      </c>
    </row>
    <row r="392" spans="1:5" ht="25.5">
      <c r="A392" s="70" t="s">
        <v>42</v>
      </c>
      <c r="B392" s="70">
        <v>2001</v>
      </c>
      <c r="C392" s="70" t="s">
        <v>51</v>
      </c>
      <c r="D392" s="70" t="str">
        <f t="shared" si="6"/>
        <v>2001 M05</v>
      </c>
      <c r="E392" s="71" t="s">
        <v>415</v>
      </c>
    </row>
    <row r="393" spans="1:5" ht="25.5">
      <c r="A393" s="70" t="s">
        <v>42</v>
      </c>
      <c r="B393" s="70">
        <v>2001</v>
      </c>
      <c r="C393" s="70" t="s">
        <v>53</v>
      </c>
      <c r="D393" s="70" t="str">
        <f t="shared" si="6"/>
        <v>2001 M06</v>
      </c>
      <c r="E393" s="71" t="s">
        <v>416</v>
      </c>
    </row>
    <row r="394" spans="1:5" ht="25.5">
      <c r="A394" s="70" t="s">
        <v>42</v>
      </c>
      <c r="B394" s="70">
        <v>2001</v>
      </c>
      <c r="C394" s="70" t="s">
        <v>55</v>
      </c>
      <c r="D394" s="70" t="str">
        <f t="shared" si="6"/>
        <v>2001 M07</v>
      </c>
      <c r="E394" s="71" t="s">
        <v>417</v>
      </c>
    </row>
    <row r="395" spans="1:5" ht="25.5">
      <c r="A395" s="70" t="s">
        <v>42</v>
      </c>
      <c r="B395" s="70">
        <v>2001</v>
      </c>
      <c r="C395" s="70" t="s">
        <v>57</v>
      </c>
      <c r="D395" s="70" t="str">
        <f t="shared" si="6"/>
        <v>2001 M08</v>
      </c>
      <c r="E395" s="71" t="s">
        <v>417</v>
      </c>
    </row>
    <row r="396" spans="1:5" ht="25.5">
      <c r="A396" s="70" t="s">
        <v>42</v>
      </c>
      <c r="B396" s="70">
        <v>2001</v>
      </c>
      <c r="C396" s="70" t="s">
        <v>59</v>
      </c>
      <c r="D396" s="70" t="str">
        <f t="shared" si="6"/>
        <v>2001 M09</v>
      </c>
      <c r="E396" s="71" t="s">
        <v>418</v>
      </c>
    </row>
    <row r="397" spans="1:5" ht="25.5">
      <c r="A397" s="70" t="s">
        <v>42</v>
      </c>
      <c r="B397" s="70">
        <v>2001</v>
      </c>
      <c r="C397" s="70" t="s">
        <v>61</v>
      </c>
      <c r="D397" s="70" t="str">
        <f t="shared" si="6"/>
        <v>2001 M10</v>
      </c>
      <c r="E397" s="71" t="s">
        <v>415</v>
      </c>
    </row>
    <row r="398" spans="1:5" ht="25.5">
      <c r="A398" s="70" t="s">
        <v>42</v>
      </c>
      <c r="B398" s="70">
        <v>2001</v>
      </c>
      <c r="C398" s="70" t="s">
        <v>63</v>
      </c>
      <c r="D398" s="70" t="str">
        <f t="shared" si="6"/>
        <v>2001 M11</v>
      </c>
      <c r="E398" s="71" t="s">
        <v>419</v>
      </c>
    </row>
    <row r="399" spans="1:5" ht="25.5">
      <c r="A399" s="70" t="s">
        <v>42</v>
      </c>
      <c r="B399" s="70">
        <v>2001</v>
      </c>
      <c r="C399" s="70" t="s">
        <v>65</v>
      </c>
      <c r="D399" s="70" t="str">
        <f t="shared" si="6"/>
        <v>2001 M12</v>
      </c>
      <c r="E399" s="71" t="s">
        <v>420</v>
      </c>
    </row>
    <row r="400" spans="1:5" ht="25.5">
      <c r="A400" s="70" t="s">
        <v>42</v>
      </c>
      <c r="B400" s="70">
        <v>2001</v>
      </c>
      <c r="C400" s="70" t="s">
        <v>67</v>
      </c>
      <c r="D400" s="70" t="str">
        <f t="shared" si="6"/>
        <v>2001 M13</v>
      </c>
      <c r="E400" s="71" t="s">
        <v>421</v>
      </c>
    </row>
    <row r="401" spans="1:5" ht="25.5">
      <c r="A401" s="70" t="s">
        <v>193</v>
      </c>
      <c r="B401" s="70">
        <v>2001</v>
      </c>
      <c r="C401" s="70" t="s">
        <v>194</v>
      </c>
      <c r="D401" s="70" t="str">
        <f t="shared" si="6"/>
        <v>2001 S01</v>
      </c>
      <c r="E401" s="71" t="s">
        <v>422</v>
      </c>
    </row>
    <row r="402" spans="1:5" ht="25.5">
      <c r="A402" s="70" t="s">
        <v>193</v>
      </c>
      <c r="B402" s="70">
        <v>2001</v>
      </c>
      <c r="C402" s="70" t="s">
        <v>196</v>
      </c>
      <c r="D402" s="70" t="str">
        <f t="shared" si="6"/>
        <v>2001 S02</v>
      </c>
      <c r="E402" s="71" t="s">
        <v>417</v>
      </c>
    </row>
    <row r="403" spans="1:5" ht="25.5">
      <c r="A403" s="70" t="s">
        <v>42</v>
      </c>
      <c r="B403" s="70">
        <v>2002</v>
      </c>
      <c r="C403" s="70" t="s">
        <v>43</v>
      </c>
      <c r="D403" s="70" t="str">
        <f t="shared" si="6"/>
        <v>2002 M01</v>
      </c>
      <c r="E403" s="71" t="s">
        <v>421</v>
      </c>
    </row>
    <row r="404" spans="1:5" ht="25.5">
      <c r="A404" s="70" t="s">
        <v>42</v>
      </c>
      <c r="B404" s="70">
        <v>2002</v>
      </c>
      <c r="C404" s="70" t="s">
        <v>45</v>
      </c>
      <c r="D404" s="70" t="str">
        <f t="shared" si="6"/>
        <v>2002 M02</v>
      </c>
      <c r="E404" s="71" t="s">
        <v>423</v>
      </c>
    </row>
    <row r="405" spans="1:5" ht="25.5">
      <c r="A405" s="70" t="s">
        <v>42</v>
      </c>
      <c r="B405" s="70">
        <v>2002</v>
      </c>
      <c r="C405" s="70" t="s">
        <v>47</v>
      </c>
      <c r="D405" s="70" t="str">
        <f t="shared" si="6"/>
        <v>2002 M03</v>
      </c>
      <c r="E405" s="71" t="s">
        <v>424</v>
      </c>
    </row>
    <row r="406" spans="1:5" ht="25.5">
      <c r="A406" s="70" t="s">
        <v>42</v>
      </c>
      <c r="B406" s="70">
        <v>2002</v>
      </c>
      <c r="C406" s="70" t="s">
        <v>49</v>
      </c>
      <c r="D406" s="70" t="str">
        <f t="shared" si="6"/>
        <v>2002 M04</v>
      </c>
      <c r="E406" s="71" t="s">
        <v>425</v>
      </c>
    </row>
    <row r="407" spans="1:5" ht="25.5">
      <c r="A407" s="70" t="s">
        <v>42</v>
      </c>
      <c r="B407" s="70">
        <v>2002</v>
      </c>
      <c r="C407" s="70" t="s">
        <v>51</v>
      </c>
      <c r="D407" s="70" t="str">
        <f t="shared" si="6"/>
        <v>2002 M05</v>
      </c>
      <c r="E407" s="71" t="s">
        <v>425</v>
      </c>
    </row>
    <row r="408" spans="1:5" ht="25.5">
      <c r="A408" s="70" t="s">
        <v>42</v>
      </c>
      <c r="B408" s="70">
        <v>2002</v>
      </c>
      <c r="C408" s="70" t="s">
        <v>53</v>
      </c>
      <c r="D408" s="70" t="str">
        <f t="shared" si="6"/>
        <v>2002 M06</v>
      </c>
      <c r="E408" s="71" t="s">
        <v>426</v>
      </c>
    </row>
    <row r="409" spans="1:5" ht="25.5">
      <c r="A409" s="70" t="s">
        <v>42</v>
      </c>
      <c r="B409" s="70">
        <v>2002</v>
      </c>
      <c r="C409" s="70" t="s">
        <v>55</v>
      </c>
      <c r="D409" s="70" t="str">
        <f t="shared" si="6"/>
        <v>2002 M07</v>
      </c>
      <c r="E409" s="71" t="s">
        <v>427</v>
      </c>
    </row>
    <row r="410" spans="1:5" ht="25.5">
      <c r="A410" s="70" t="s">
        <v>42</v>
      </c>
      <c r="B410" s="70">
        <v>2002</v>
      </c>
      <c r="C410" s="70" t="s">
        <v>57</v>
      </c>
      <c r="D410" s="70" t="str">
        <f t="shared" si="6"/>
        <v>2002 M08</v>
      </c>
      <c r="E410" s="71" t="s">
        <v>428</v>
      </c>
    </row>
    <row r="411" spans="1:5" ht="25.5">
      <c r="A411" s="70" t="s">
        <v>42</v>
      </c>
      <c r="B411" s="70">
        <v>2002</v>
      </c>
      <c r="C411" s="70" t="s">
        <v>59</v>
      </c>
      <c r="D411" s="70" t="str">
        <f t="shared" si="6"/>
        <v>2002 M09</v>
      </c>
      <c r="E411" s="71" t="s">
        <v>429</v>
      </c>
    </row>
    <row r="412" spans="1:5" ht="25.5">
      <c r="A412" s="70" t="s">
        <v>42</v>
      </c>
      <c r="B412" s="70">
        <v>2002</v>
      </c>
      <c r="C412" s="70" t="s">
        <v>61</v>
      </c>
      <c r="D412" s="70" t="str">
        <f t="shared" si="6"/>
        <v>2002 M10</v>
      </c>
      <c r="E412" s="71" t="s">
        <v>430</v>
      </c>
    </row>
    <row r="413" spans="1:5" ht="25.5">
      <c r="A413" s="70" t="s">
        <v>42</v>
      </c>
      <c r="B413" s="70">
        <v>2002</v>
      </c>
      <c r="C413" s="70" t="s">
        <v>63</v>
      </c>
      <c r="D413" s="70" t="str">
        <f t="shared" si="6"/>
        <v>2002 M11</v>
      </c>
      <c r="E413" s="71" t="s">
        <v>430</v>
      </c>
    </row>
    <row r="414" spans="1:5" ht="25.5">
      <c r="A414" s="70" t="s">
        <v>42</v>
      </c>
      <c r="B414" s="70">
        <v>2002</v>
      </c>
      <c r="C414" s="70" t="s">
        <v>65</v>
      </c>
      <c r="D414" s="70" t="str">
        <f t="shared" si="6"/>
        <v>2002 M12</v>
      </c>
      <c r="E414" s="71" t="s">
        <v>431</v>
      </c>
    </row>
    <row r="415" spans="1:5" ht="25.5">
      <c r="A415" s="70" t="s">
        <v>42</v>
      </c>
      <c r="B415" s="70">
        <v>2002</v>
      </c>
      <c r="C415" s="70" t="s">
        <v>67</v>
      </c>
      <c r="D415" s="70" t="str">
        <f t="shared" si="6"/>
        <v>2002 M13</v>
      </c>
      <c r="E415" s="71" t="s">
        <v>426</v>
      </c>
    </row>
    <row r="416" spans="1:5" ht="25.5">
      <c r="A416" s="70" t="s">
        <v>193</v>
      </c>
      <c r="B416" s="70">
        <v>2002</v>
      </c>
      <c r="C416" s="70" t="s">
        <v>194</v>
      </c>
      <c r="D416" s="70" t="str">
        <f t="shared" si="6"/>
        <v>2002 S01</v>
      </c>
      <c r="E416" s="71" t="s">
        <v>432</v>
      </c>
    </row>
    <row r="417" spans="1:5" ht="25.5">
      <c r="A417" s="70" t="s">
        <v>193</v>
      </c>
      <c r="B417" s="70">
        <v>2002</v>
      </c>
      <c r="C417" s="70" t="s">
        <v>196</v>
      </c>
      <c r="D417" s="70" t="str">
        <f t="shared" si="6"/>
        <v>2002 S02</v>
      </c>
      <c r="E417" s="71" t="s">
        <v>431</v>
      </c>
    </row>
    <row r="418" spans="1:5" ht="25.5">
      <c r="A418" s="70" t="s">
        <v>42</v>
      </c>
      <c r="B418" s="70">
        <v>2003</v>
      </c>
      <c r="C418" s="70" t="s">
        <v>43</v>
      </c>
      <c r="D418" s="70" t="str">
        <f t="shared" si="6"/>
        <v>2003 M01</v>
      </c>
      <c r="E418" s="71" t="s">
        <v>433</v>
      </c>
    </row>
    <row r="419" spans="1:5" ht="25.5">
      <c r="A419" s="70" t="s">
        <v>42</v>
      </c>
      <c r="B419" s="70">
        <v>2003</v>
      </c>
      <c r="C419" s="70" t="s">
        <v>45</v>
      </c>
      <c r="D419" s="70" t="str">
        <f t="shared" si="6"/>
        <v>2003 M02</v>
      </c>
      <c r="E419" s="71" t="s">
        <v>434</v>
      </c>
    </row>
    <row r="420" spans="1:5" ht="25.5">
      <c r="A420" s="70" t="s">
        <v>42</v>
      </c>
      <c r="B420" s="70">
        <v>2003</v>
      </c>
      <c r="C420" s="70" t="s">
        <v>47</v>
      </c>
      <c r="D420" s="70" t="str">
        <f t="shared" si="6"/>
        <v>2003 M03</v>
      </c>
      <c r="E420" s="71" t="s">
        <v>435</v>
      </c>
    </row>
    <row r="421" spans="1:5" ht="25.5">
      <c r="A421" s="70" t="s">
        <v>42</v>
      </c>
      <c r="B421" s="70">
        <v>2003</v>
      </c>
      <c r="C421" s="70" t="s">
        <v>49</v>
      </c>
      <c r="D421" s="70" t="str">
        <f t="shared" si="6"/>
        <v>2003 M04</v>
      </c>
      <c r="E421" s="71" t="s">
        <v>436</v>
      </c>
    </row>
    <row r="422" spans="1:5" ht="25.5">
      <c r="A422" s="70" t="s">
        <v>42</v>
      </c>
      <c r="B422" s="70">
        <v>2003</v>
      </c>
      <c r="C422" s="70" t="s">
        <v>51</v>
      </c>
      <c r="D422" s="70" t="str">
        <f t="shared" si="6"/>
        <v>2003 M05</v>
      </c>
      <c r="E422" s="71" t="s">
        <v>437</v>
      </c>
    </row>
    <row r="423" spans="1:5" ht="25.5">
      <c r="A423" s="70" t="s">
        <v>42</v>
      </c>
      <c r="B423" s="70">
        <v>2003</v>
      </c>
      <c r="C423" s="70" t="s">
        <v>53</v>
      </c>
      <c r="D423" s="70" t="str">
        <f t="shared" si="6"/>
        <v>2003 M06</v>
      </c>
      <c r="E423" s="71" t="s">
        <v>438</v>
      </c>
    </row>
    <row r="424" spans="1:5" ht="25.5">
      <c r="A424" s="70" t="s">
        <v>42</v>
      </c>
      <c r="B424" s="70">
        <v>2003</v>
      </c>
      <c r="C424" s="70" t="s">
        <v>55</v>
      </c>
      <c r="D424" s="70" t="str">
        <f t="shared" si="6"/>
        <v>2003 M07</v>
      </c>
      <c r="E424" s="71" t="s">
        <v>439</v>
      </c>
    </row>
    <row r="425" spans="1:5" ht="25.5">
      <c r="A425" s="70" t="s">
        <v>42</v>
      </c>
      <c r="B425" s="70">
        <v>2003</v>
      </c>
      <c r="C425" s="70" t="s">
        <v>57</v>
      </c>
      <c r="D425" s="70" t="str">
        <f t="shared" si="6"/>
        <v>2003 M08</v>
      </c>
      <c r="E425" s="71" t="s">
        <v>440</v>
      </c>
    </row>
    <row r="426" spans="1:5" ht="25.5">
      <c r="A426" s="70" t="s">
        <v>42</v>
      </c>
      <c r="B426" s="70">
        <v>2003</v>
      </c>
      <c r="C426" s="70" t="s">
        <v>59</v>
      </c>
      <c r="D426" s="70" t="str">
        <f t="shared" si="6"/>
        <v>2003 M09</v>
      </c>
      <c r="E426" s="71" t="s">
        <v>441</v>
      </c>
    </row>
    <row r="427" spans="1:5" ht="25.5">
      <c r="A427" s="70" t="s">
        <v>42</v>
      </c>
      <c r="B427" s="70">
        <v>2003</v>
      </c>
      <c r="C427" s="70" t="s">
        <v>61</v>
      </c>
      <c r="D427" s="70" t="str">
        <f t="shared" si="6"/>
        <v>2003 M10</v>
      </c>
      <c r="E427" s="71" t="s">
        <v>442</v>
      </c>
    </row>
    <row r="428" spans="1:5" ht="25.5">
      <c r="A428" s="70" t="s">
        <v>42</v>
      </c>
      <c r="B428" s="70">
        <v>2003</v>
      </c>
      <c r="C428" s="70" t="s">
        <v>63</v>
      </c>
      <c r="D428" s="70" t="str">
        <f t="shared" si="6"/>
        <v>2003 M11</v>
      </c>
      <c r="E428" s="71" t="s">
        <v>443</v>
      </c>
    </row>
    <row r="429" spans="1:5" ht="25.5">
      <c r="A429" s="70" t="s">
        <v>42</v>
      </c>
      <c r="B429" s="70">
        <v>2003</v>
      </c>
      <c r="C429" s="70" t="s">
        <v>65</v>
      </c>
      <c r="D429" s="70" t="str">
        <f t="shared" si="6"/>
        <v>2003 M12</v>
      </c>
      <c r="E429" s="71" t="s">
        <v>444</v>
      </c>
    </row>
    <row r="430" spans="1:5" ht="25.5">
      <c r="A430" s="70" t="s">
        <v>42</v>
      </c>
      <c r="B430" s="70">
        <v>2003</v>
      </c>
      <c r="C430" s="70" t="s">
        <v>67</v>
      </c>
      <c r="D430" s="70" t="str">
        <f t="shared" si="6"/>
        <v>2003 M13</v>
      </c>
      <c r="E430" s="71" t="s">
        <v>445</v>
      </c>
    </row>
    <row r="431" spans="1:5" ht="25.5">
      <c r="A431" s="70" t="s">
        <v>193</v>
      </c>
      <c r="B431" s="70">
        <v>2003</v>
      </c>
      <c r="C431" s="70" t="s">
        <v>194</v>
      </c>
      <c r="D431" s="70" t="str">
        <f t="shared" si="6"/>
        <v>2003 S01</v>
      </c>
      <c r="E431" s="71" t="s">
        <v>446</v>
      </c>
    </row>
    <row r="432" spans="1:5" ht="25.5">
      <c r="A432" s="70" t="s">
        <v>193</v>
      </c>
      <c r="B432" s="70">
        <v>2003</v>
      </c>
      <c r="C432" s="70" t="s">
        <v>196</v>
      </c>
      <c r="D432" s="70" t="str">
        <f t="shared" si="6"/>
        <v>2003 S02</v>
      </c>
      <c r="E432" s="71" t="s">
        <v>440</v>
      </c>
    </row>
    <row r="433" spans="1:5" ht="25.5">
      <c r="A433" s="70" t="s">
        <v>42</v>
      </c>
      <c r="B433" s="70">
        <v>2004</v>
      </c>
      <c r="C433" s="70" t="s">
        <v>43</v>
      </c>
      <c r="D433" s="70" t="str">
        <f t="shared" si="6"/>
        <v>2004 M01</v>
      </c>
      <c r="E433" s="71" t="s">
        <v>441</v>
      </c>
    </row>
    <row r="434" spans="1:5" ht="25.5">
      <c r="A434" s="70" t="s">
        <v>42</v>
      </c>
      <c r="B434" s="70">
        <v>2004</v>
      </c>
      <c r="C434" s="70" t="s">
        <v>45</v>
      </c>
      <c r="D434" s="70" t="str">
        <f t="shared" si="6"/>
        <v>2004 M02</v>
      </c>
      <c r="E434" s="71" t="s">
        <v>447</v>
      </c>
    </row>
    <row r="435" spans="1:5" ht="25.5">
      <c r="A435" s="70" t="s">
        <v>42</v>
      </c>
      <c r="B435" s="70">
        <v>2004</v>
      </c>
      <c r="C435" s="70" t="s">
        <v>47</v>
      </c>
      <c r="D435" s="70" t="str">
        <f t="shared" si="6"/>
        <v>2004 M03</v>
      </c>
      <c r="E435" s="71" t="s">
        <v>448</v>
      </c>
    </row>
    <row r="436" spans="1:5" ht="25.5">
      <c r="A436" s="70" t="s">
        <v>42</v>
      </c>
      <c r="B436" s="70">
        <v>2004</v>
      </c>
      <c r="C436" s="70" t="s">
        <v>49</v>
      </c>
      <c r="D436" s="70" t="str">
        <f t="shared" si="6"/>
        <v>2004 M04</v>
      </c>
      <c r="E436" s="71" t="s">
        <v>449</v>
      </c>
    </row>
    <row r="437" spans="1:5" ht="25.5">
      <c r="A437" s="70" t="s">
        <v>42</v>
      </c>
      <c r="B437" s="70">
        <v>2004</v>
      </c>
      <c r="C437" s="70" t="s">
        <v>51</v>
      </c>
      <c r="D437" s="70" t="str">
        <f t="shared" si="6"/>
        <v>2004 M05</v>
      </c>
      <c r="E437" s="71" t="s">
        <v>450</v>
      </c>
    </row>
    <row r="438" spans="1:5" ht="25.5">
      <c r="A438" s="70" t="s">
        <v>42</v>
      </c>
      <c r="B438" s="70">
        <v>2004</v>
      </c>
      <c r="C438" s="70" t="s">
        <v>53</v>
      </c>
      <c r="D438" s="70" t="str">
        <f t="shared" si="6"/>
        <v>2004 M06</v>
      </c>
      <c r="E438" s="71" t="s">
        <v>451</v>
      </c>
    </row>
    <row r="439" spans="1:5" ht="25.5">
      <c r="A439" s="70" t="s">
        <v>42</v>
      </c>
      <c r="B439" s="70">
        <v>2004</v>
      </c>
      <c r="C439" s="70" t="s">
        <v>55</v>
      </c>
      <c r="D439" s="70" t="str">
        <f t="shared" si="6"/>
        <v>2004 M07</v>
      </c>
      <c r="E439" s="71" t="s">
        <v>452</v>
      </c>
    </row>
    <row r="440" spans="1:5" ht="25.5">
      <c r="A440" s="70" t="s">
        <v>42</v>
      </c>
      <c r="B440" s="70">
        <v>2004</v>
      </c>
      <c r="C440" s="70" t="s">
        <v>57</v>
      </c>
      <c r="D440" s="70" t="str">
        <f t="shared" si="6"/>
        <v>2004 M08</v>
      </c>
      <c r="E440" s="71" t="s">
        <v>453</v>
      </c>
    </row>
    <row r="441" spans="1:5" ht="25.5">
      <c r="A441" s="70" t="s">
        <v>42</v>
      </c>
      <c r="B441" s="70">
        <v>2004</v>
      </c>
      <c r="C441" s="70" t="s">
        <v>59</v>
      </c>
      <c r="D441" s="70" t="str">
        <f t="shared" si="6"/>
        <v>2004 M09</v>
      </c>
      <c r="E441" s="71" t="s">
        <v>454</v>
      </c>
    </row>
    <row r="442" spans="1:5" ht="25.5">
      <c r="A442" s="70" t="s">
        <v>42</v>
      </c>
      <c r="B442" s="70">
        <v>2004</v>
      </c>
      <c r="C442" s="70" t="s">
        <v>61</v>
      </c>
      <c r="D442" s="70" t="str">
        <f t="shared" si="6"/>
        <v>2004 M10</v>
      </c>
      <c r="E442" s="71" t="s">
        <v>455</v>
      </c>
    </row>
    <row r="443" spans="1:5" ht="25.5">
      <c r="A443" s="70" t="s">
        <v>42</v>
      </c>
      <c r="B443" s="70">
        <v>2004</v>
      </c>
      <c r="C443" s="70" t="s">
        <v>63</v>
      </c>
      <c r="D443" s="70" t="str">
        <f t="shared" si="6"/>
        <v>2004 M11</v>
      </c>
      <c r="E443" s="71" t="s">
        <v>456</v>
      </c>
    </row>
    <row r="444" spans="1:5" ht="25.5">
      <c r="A444" s="70" t="s">
        <v>42</v>
      </c>
      <c r="B444" s="70">
        <v>2004</v>
      </c>
      <c r="C444" s="70" t="s">
        <v>65</v>
      </c>
      <c r="D444" s="70" t="str">
        <f t="shared" si="6"/>
        <v>2004 M12</v>
      </c>
      <c r="E444" s="71" t="s">
        <v>457</v>
      </c>
    </row>
    <row r="445" spans="1:5" ht="25.5">
      <c r="A445" s="70" t="s">
        <v>42</v>
      </c>
      <c r="B445" s="70">
        <v>2004</v>
      </c>
      <c r="C445" s="70" t="s">
        <v>67</v>
      </c>
      <c r="D445" s="70" t="str">
        <f t="shared" si="6"/>
        <v>2004 M13</v>
      </c>
      <c r="E445" s="71" t="s">
        <v>458</v>
      </c>
    </row>
    <row r="446" spans="1:5" ht="25.5">
      <c r="A446" s="70" t="s">
        <v>193</v>
      </c>
      <c r="B446" s="70">
        <v>2004</v>
      </c>
      <c r="C446" s="70" t="s">
        <v>194</v>
      </c>
      <c r="D446" s="70" t="str">
        <f t="shared" si="6"/>
        <v>2004 S01</v>
      </c>
      <c r="E446" s="71" t="s">
        <v>459</v>
      </c>
    </row>
    <row r="447" spans="1:5" ht="25.5">
      <c r="A447" s="70" t="s">
        <v>193</v>
      </c>
      <c r="B447" s="70">
        <v>2004</v>
      </c>
      <c r="C447" s="70" t="s">
        <v>196</v>
      </c>
      <c r="D447" s="70" t="str">
        <f t="shared" si="6"/>
        <v>2004 S02</v>
      </c>
      <c r="E447" s="71" t="s">
        <v>460</v>
      </c>
    </row>
    <row r="448" spans="1:5" ht="25.5">
      <c r="A448" s="70" t="s">
        <v>42</v>
      </c>
      <c r="B448" s="70">
        <v>2005</v>
      </c>
      <c r="C448" s="70" t="s">
        <v>43</v>
      </c>
      <c r="D448" s="70" t="str">
        <f t="shared" si="6"/>
        <v>2005 M01</v>
      </c>
      <c r="E448" s="71" t="s">
        <v>461</v>
      </c>
    </row>
    <row r="449" spans="1:5" ht="25.5">
      <c r="A449" s="70" t="s">
        <v>42</v>
      </c>
      <c r="B449" s="70">
        <v>2005</v>
      </c>
      <c r="C449" s="70" t="s">
        <v>45</v>
      </c>
      <c r="D449" s="70" t="str">
        <f t="shared" si="6"/>
        <v>2005 M02</v>
      </c>
      <c r="E449" s="71" t="s">
        <v>462</v>
      </c>
    </row>
    <row r="450" spans="1:5" ht="25.5">
      <c r="A450" s="70" t="s">
        <v>42</v>
      </c>
      <c r="B450" s="70">
        <v>2005</v>
      </c>
      <c r="C450" s="70" t="s">
        <v>47</v>
      </c>
      <c r="D450" s="70" t="str">
        <f t="shared" si="6"/>
        <v>2005 M03</v>
      </c>
      <c r="E450" s="71" t="s">
        <v>463</v>
      </c>
    </row>
    <row r="451" spans="1:5" ht="25.5">
      <c r="A451" s="70" t="s">
        <v>42</v>
      </c>
      <c r="B451" s="70">
        <v>2005</v>
      </c>
      <c r="C451" s="70" t="s">
        <v>49</v>
      </c>
      <c r="D451" s="70" t="str">
        <f t="shared" si="6"/>
        <v>2005 M04</v>
      </c>
      <c r="E451" s="71" t="s">
        <v>464</v>
      </c>
    </row>
    <row r="452" spans="1:5" ht="25.5">
      <c r="A452" s="70" t="s">
        <v>42</v>
      </c>
      <c r="B452" s="70">
        <v>2005</v>
      </c>
      <c r="C452" s="70" t="s">
        <v>51</v>
      </c>
      <c r="D452" s="70" t="str">
        <f t="shared" ref="D452:D515" si="7">CONCATENATE(B452," ",C452)</f>
        <v>2005 M05</v>
      </c>
      <c r="E452" s="71" t="s">
        <v>465</v>
      </c>
    </row>
    <row r="453" spans="1:5" ht="25.5">
      <c r="A453" s="70" t="s">
        <v>42</v>
      </c>
      <c r="B453" s="70">
        <v>2005</v>
      </c>
      <c r="C453" s="70" t="s">
        <v>53</v>
      </c>
      <c r="D453" s="70" t="str">
        <f t="shared" si="7"/>
        <v>2005 M06</v>
      </c>
      <c r="E453" s="71" t="s">
        <v>466</v>
      </c>
    </row>
    <row r="454" spans="1:5" ht="25.5">
      <c r="A454" s="70" t="s">
        <v>42</v>
      </c>
      <c r="B454" s="70">
        <v>2005</v>
      </c>
      <c r="C454" s="70" t="s">
        <v>55</v>
      </c>
      <c r="D454" s="70" t="str">
        <f t="shared" si="7"/>
        <v>2005 M07</v>
      </c>
      <c r="E454" s="71" t="s">
        <v>467</v>
      </c>
    </row>
    <row r="455" spans="1:5" ht="25.5">
      <c r="A455" s="70" t="s">
        <v>42</v>
      </c>
      <c r="B455" s="70">
        <v>2005</v>
      </c>
      <c r="C455" s="70" t="s">
        <v>57</v>
      </c>
      <c r="D455" s="70" t="str">
        <f t="shared" si="7"/>
        <v>2005 M08</v>
      </c>
      <c r="E455" s="71" t="s">
        <v>468</v>
      </c>
    </row>
    <row r="456" spans="1:5" ht="25.5">
      <c r="A456" s="70" t="s">
        <v>42</v>
      </c>
      <c r="B456" s="70">
        <v>2005</v>
      </c>
      <c r="C456" s="70" t="s">
        <v>59</v>
      </c>
      <c r="D456" s="70" t="str">
        <f t="shared" si="7"/>
        <v>2005 M09</v>
      </c>
      <c r="E456" s="71" t="s">
        <v>469</v>
      </c>
    </row>
    <row r="457" spans="1:5" ht="25.5">
      <c r="A457" s="70" t="s">
        <v>42</v>
      </c>
      <c r="B457" s="70">
        <v>2005</v>
      </c>
      <c r="C457" s="70" t="s">
        <v>61</v>
      </c>
      <c r="D457" s="70" t="str">
        <f t="shared" si="7"/>
        <v>2005 M10</v>
      </c>
      <c r="E457" s="71" t="s">
        <v>470</v>
      </c>
    </row>
    <row r="458" spans="1:5" ht="25.5">
      <c r="A458" s="70" t="s">
        <v>42</v>
      </c>
      <c r="B458" s="70">
        <v>2005</v>
      </c>
      <c r="C458" s="70" t="s">
        <v>63</v>
      </c>
      <c r="D458" s="70" t="str">
        <f t="shared" si="7"/>
        <v>2005 M11</v>
      </c>
      <c r="E458" s="71" t="s">
        <v>471</v>
      </c>
    </row>
    <row r="459" spans="1:5" ht="25.5">
      <c r="A459" s="70" t="s">
        <v>42</v>
      </c>
      <c r="B459" s="70">
        <v>2005</v>
      </c>
      <c r="C459" s="70" t="s">
        <v>65</v>
      </c>
      <c r="D459" s="70" t="str">
        <f t="shared" si="7"/>
        <v>2005 M12</v>
      </c>
      <c r="E459" s="71" t="s">
        <v>472</v>
      </c>
    </row>
    <row r="460" spans="1:5" ht="25.5">
      <c r="A460" s="70" t="s">
        <v>42</v>
      </c>
      <c r="B460" s="70">
        <v>2005</v>
      </c>
      <c r="C460" s="70" t="s">
        <v>67</v>
      </c>
      <c r="D460" s="70" t="str">
        <f t="shared" si="7"/>
        <v>2005 M13</v>
      </c>
      <c r="E460" s="71" t="s">
        <v>473</v>
      </c>
    </row>
    <row r="461" spans="1:5" ht="25.5">
      <c r="A461" s="70" t="s">
        <v>193</v>
      </c>
      <c r="B461" s="70">
        <v>2005</v>
      </c>
      <c r="C461" s="70" t="s">
        <v>194</v>
      </c>
      <c r="D461" s="70" t="str">
        <f t="shared" si="7"/>
        <v>2005 S01</v>
      </c>
      <c r="E461" s="71" t="s">
        <v>474</v>
      </c>
    </row>
    <row r="462" spans="1:5" ht="25.5">
      <c r="A462" s="70" t="s">
        <v>193</v>
      </c>
      <c r="B462" s="70">
        <v>2005</v>
      </c>
      <c r="C462" s="70" t="s">
        <v>196</v>
      </c>
      <c r="D462" s="70" t="str">
        <f t="shared" si="7"/>
        <v>2005 S02</v>
      </c>
      <c r="E462" s="71" t="s">
        <v>475</v>
      </c>
    </row>
    <row r="463" spans="1:5" ht="25.5">
      <c r="A463" s="70" t="s">
        <v>42</v>
      </c>
      <c r="B463" s="70">
        <v>2006</v>
      </c>
      <c r="C463" s="70" t="s">
        <v>43</v>
      </c>
      <c r="D463" s="70" t="str">
        <f t="shared" si="7"/>
        <v>2006 M01</v>
      </c>
      <c r="E463" s="71" t="s">
        <v>476</v>
      </c>
    </row>
    <row r="464" spans="1:5" ht="25.5">
      <c r="A464" s="70" t="s">
        <v>42</v>
      </c>
      <c r="B464" s="70">
        <v>2006</v>
      </c>
      <c r="C464" s="70" t="s">
        <v>45</v>
      </c>
      <c r="D464" s="70" t="str">
        <f t="shared" si="7"/>
        <v>2006 M02</v>
      </c>
      <c r="E464" s="71" t="s">
        <v>477</v>
      </c>
    </row>
    <row r="465" spans="1:5" ht="25.5">
      <c r="A465" s="70" t="s">
        <v>42</v>
      </c>
      <c r="B465" s="70">
        <v>2006</v>
      </c>
      <c r="C465" s="70" t="s">
        <v>47</v>
      </c>
      <c r="D465" s="70" t="str">
        <f t="shared" si="7"/>
        <v>2006 M03</v>
      </c>
      <c r="E465" s="71" t="s">
        <v>478</v>
      </c>
    </row>
    <row r="466" spans="1:5" ht="25.5">
      <c r="A466" s="70" t="s">
        <v>42</v>
      </c>
      <c r="B466" s="70">
        <v>2006</v>
      </c>
      <c r="C466" s="70" t="s">
        <v>49</v>
      </c>
      <c r="D466" s="70" t="str">
        <f t="shared" si="7"/>
        <v>2006 M04</v>
      </c>
      <c r="E466" s="71" t="s">
        <v>479</v>
      </c>
    </row>
    <row r="467" spans="1:5" ht="25.5">
      <c r="A467" s="70" t="s">
        <v>42</v>
      </c>
      <c r="B467" s="70">
        <v>2006</v>
      </c>
      <c r="C467" s="70" t="s">
        <v>51</v>
      </c>
      <c r="D467" s="70" t="str">
        <f t="shared" si="7"/>
        <v>2006 M05</v>
      </c>
      <c r="E467" s="71" t="s">
        <v>480</v>
      </c>
    </row>
    <row r="468" spans="1:5" ht="25.5">
      <c r="A468" s="70" t="s">
        <v>42</v>
      </c>
      <c r="B468" s="70">
        <v>2006</v>
      </c>
      <c r="C468" s="70" t="s">
        <v>53</v>
      </c>
      <c r="D468" s="70" t="str">
        <f t="shared" si="7"/>
        <v>2006 M06</v>
      </c>
      <c r="E468" s="71" t="s">
        <v>481</v>
      </c>
    </row>
    <row r="469" spans="1:5" ht="25.5">
      <c r="A469" s="70" t="s">
        <v>42</v>
      </c>
      <c r="B469" s="70">
        <v>2006</v>
      </c>
      <c r="C469" s="70" t="s">
        <v>55</v>
      </c>
      <c r="D469" s="70" t="str">
        <f t="shared" si="7"/>
        <v>2006 M07</v>
      </c>
      <c r="E469" s="71" t="s">
        <v>482</v>
      </c>
    </row>
    <row r="470" spans="1:5" ht="25.5">
      <c r="A470" s="70" t="s">
        <v>42</v>
      </c>
      <c r="B470" s="70">
        <v>2006</v>
      </c>
      <c r="C470" s="70" t="s">
        <v>57</v>
      </c>
      <c r="D470" s="70" t="str">
        <f t="shared" si="7"/>
        <v>2006 M08</v>
      </c>
      <c r="E470" s="71" t="s">
        <v>483</v>
      </c>
    </row>
    <row r="471" spans="1:5" ht="25.5">
      <c r="A471" s="70" t="s">
        <v>42</v>
      </c>
      <c r="B471" s="70">
        <v>2006</v>
      </c>
      <c r="C471" s="70" t="s">
        <v>59</v>
      </c>
      <c r="D471" s="70" t="str">
        <f t="shared" si="7"/>
        <v>2006 M09</v>
      </c>
      <c r="E471" s="71" t="s">
        <v>481</v>
      </c>
    </row>
    <row r="472" spans="1:5" ht="25.5">
      <c r="A472" s="70" t="s">
        <v>42</v>
      </c>
      <c r="B472" s="70">
        <v>2006</v>
      </c>
      <c r="C472" s="70" t="s">
        <v>61</v>
      </c>
      <c r="D472" s="70" t="str">
        <f t="shared" si="7"/>
        <v>2006 M10</v>
      </c>
      <c r="E472" s="71" t="s">
        <v>484</v>
      </c>
    </row>
    <row r="473" spans="1:5" ht="25.5">
      <c r="A473" s="70" t="s">
        <v>42</v>
      </c>
      <c r="B473" s="70">
        <v>2006</v>
      </c>
      <c r="C473" s="70" t="s">
        <v>63</v>
      </c>
      <c r="D473" s="70" t="str">
        <f t="shared" si="7"/>
        <v>2006 M11</v>
      </c>
      <c r="E473" s="71" t="s">
        <v>479</v>
      </c>
    </row>
    <row r="474" spans="1:5" ht="25.5">
      <c r="A474" s="70" t="s">
        <v>42</v>
      </c>
      <c r="B474" s="70">
        <v>2006</v>
      </c>
      <c r="C474" s="70" t="s">
        <v>65</v>
      </c>
      <c r="D474" s="70" t="str">
        <f t="shared" si="7"/>
        <v>2006 M12</v>
      </c>
      <c r="E474" s="71" t="s">
        <v>484</v>
      </c>
    </row>
    <row r="475" spans="1:5" ht="25.5">
      <c r="A475" s="70" t="s">
        <v>42</v>
      </c>
      <c r="B475" s="70">
        <v>2006</v>
      </c>
      <c r="C475" s="70" t="s">
        <v>67</v>
      </c>
      <c r="D475" s="70" t="str">
        <f t="shared" si="7"/>
        <v>2006 M13</v>
      </c>
      <c r="E475" s="71" t="s">
        <v>485</v>
      </c>
    </row>
    <row r="476" spans="1:5" ht="25.5">
      <c r="A476" s="70" t="s">
        <v>193</v>
      </c>
      <c r="B476" s="70">
        <v>2006</v>
      </c>
      <c r="C476" s="70" t="s">
        <v>194</v>
      </c>
      <c r="D476" s="70" t="str">
        <f t="shared" si="7"/>
        <v>2006 S01</v>
      </c>
      <c r="E476" s="71" t="s">
        <v>486</v>
      </c>
    </row>
    <row r="477" spans="1:5" ht="25.5">
      <c r="A477" s="70" t="s">
        <v>193</v>
      </c>
      <c r="B477" s="70">
        <v>2006</v>
      </c>
      <c r="C477" s="70" t="s">
        <v>196</v>
      </c>
      <c r="D477" s="70" t="str">
        <f t="shared" si="7"/>
        <v>2006 S02</v>
      </c>
      <c r="E477" s="71" t="s">
        <v>487</v>
      </c>
    </row>
    <row r="478" spans="1:5" ht="25.5">
      <c r="A478" s="70" t="s">
        <v>42</v>
      </c>
      <c r="B478" s="70">
        <v>2007</v>
      </c>
      <c r="C478" s="70" t="s">
        <v>43</v>
      </c>
      <c r="D478" s="70" t="str">
        <f t="shared" si="7"/>
        <v>2007 M01</v>
      </c>
      <c r="E478" s="71" t="s">
        <v>488</v>
      </c>
    </row>
    <row r="479" spans="1:5" ht="25.5">
      <c r="A479" s="70" t="s">
        <v>42</v>
      </c>
      <c r="B479" s="70">
        <v>2007</v>
      </c>
      <c r="C479" s="70" t="s">
        <v>45</v>
      </c>
      <c r="D479" s="70" t="str">
        <f t="shared" si="7"/>
        <v>2007 M02</v>
      </c>
      <c r="E479" s="71" t="s">
        <v>489</v>
      </c>
    </row>
    <row r="480" spans="1:5" ht="25.5">
      <c r="A480" s="70" t="s">
        <v>42</v>
      </c>
      <c r="B480" s="70">
        <v>2007</v>
      </c>
      <c r="C480" s="70" t="s">
        <v>47</v>
      </c>
      <c r="D480" s="70" t="str">
        <f t="shared" si="7"/>
        <v>2007 M03</v>
      </c>
      <c r="E480" s="71" t="s">
        <v>490</v>
      </c>
    </row>
    <row r="481" spans="1:5" ht="25.5">
      <c r="A481" s="70" t="s">
        <v>42</v>
      </c>
      <c r="B481" s="70">
        <v>2007</v>
      </c>
      <c r="C481" s="70" t="s">
        <v>49</v>
      </c>
      <c r="D481" s="70" t="str">
        <f t="shared" si="7"/>
        <v>2007 M04</v>
      </c>
      <c r="E481" s="71" t="s">
        <v>491</v>
      </c>
    </row>
    <row r="482" spans="1:5" ht="25.5">
      <c r="A482" s="70" t="s">
        <v>42</v>
      </c>
      <c r="B482" s="70">
        <v>2007</v>
      </c>
      <c r="C482" s="70" t="s">
        <v>51</v>
      </c>
      <c r="D482" s="70" t="str">
        <f t="shared" si="7"/>
        <v>2007 M05</v>
      </c>
      <c r="E482" s="71" t="s">
        <v>492</v>
      </c>
    </row>
    <row r="483" spans="1:5" ht="25.5">
      <c r="A483" s="70" t="s">
        <v>42</v>
      </c>
      <c r="B483" s="70">
        <v>2007</v>
      </c>
      <c r="C483" s="70" t="s">
        <v>53</v>
      </c>
      <c r="D483" s="70" t="str">
        <f t="shared" si="7"/>
        <v>2007 M06</v>
      </c>
      <c r="E483" s="71" t="s">
        <v>493</v>
      </c>
    </row>
    <row r="484" spans="1:5" ht="25.5">
      <c r="A484" s="70" t="s">
        <v>42</v>
      </c>
      <c r="B484" s="70">
        <v>2007</v>
      </c>
      <c r="C484" s="70" t="s">
        <v>55</v>
      </c>
      <c r="D484" s="70" t="str">
        <f t="shared" si="7"/>
        <v>2007 M07</v>
      </c>
      <c r="E484" s="71" t="s">
        <v>494</v>
      </c>
    </row>
    <row r="485" spans="1:5" ht="25.5">
      <c r="A485" s="70" t="s">
        <v>42</v>
      </c>
      <c r="B485" s="70">
        <v>2007</v>
      </c>
      <c r="C485" s="70" t="s">
        <v>57</v>
      </c>
      <c r="D485" s="70" t="str">
        <f t="shared" si="7"/>
        <v>2007 M08</v>
      </c>
      <c r="E485" s="71" t="s">
        <v>495</v>
      </c>
    </row>
    <row r="486" spans="1:5" ht="25.5">
      <c r="A486" s="70" t="s">
        <v>42</v>
      </c>
      <c r="B486" s="70">
        <v>2007</v>
      </c>
      <c r="C486" s="70" t="s">
        <v>59</v>
      </c>
      <c r="D486" s="70" t="str">
        <f t="shared" si="7"/>
        <v>2007 M09</v>
      </c>
      <c r="E486" s="71" t="s">
        <v>496</v>
      </c>
    </row>
    <row r="487" spans="1:5" ht="25.5">
      <c r="A487" s="70" t="s">
        <v>42</v>
      </c>
      <c r="B487" s="70">
        <v>2007</v>
      </c>
      <c r="C487" s="70" t="s">
        <v>61</v>
      </c>
      <c r="D487" s="70" t="str">
        <f t="shared" si="7"/>
        <v>2007 M10</v>
      </c>
      <c r="E487" s="71" t="s">
        <v>497</v>
      </c>
    </row>
    <row r="488" spans="1:5" ht="25.5">
      <c r="A488" s="70" t="s">
        <v>42</v>
      </c>
      <c r="B488" s="70">
        <v>2007</v>
      </c>
      <c r="C488" s="70" t="s">
        <v>63</v>
      </c>
      <c r="D488" s="70" t="str">
        <f t="shared" si="7"/>
        <v>2007 M11</v>
      </c>
      <c r="E488" s="71" t="s">
        <v>498</v>
      </c>
    </row>
    <row r="489" spans="1:5" ht="25.5">
      <c r="A489" s="70" t="s">
        <v>42</v>
      </c>
      <c r="B489" s="70">
        <v>2007</v>
      </c>
      <c r="C489" s="70" t="s">
        <v>65</v>
      </c>
      <c r="D489" s="70" t="str">
        <f t="shared" si="7"/>
        <v>2007 M12</v>
      </c>
      <c r="E489" s="71" t="s">
        <v>499</v>
      </c>
    </row>
    <row r="490" spans="1:5" ht="25.5">
      <c r="A490" s="70" t="s">
        <v>42</v>
      </c>
      <c r="B490" s="70">
        <v>2007</v>
      </c>
      <c r="C490" s="70" t="s">
        <v>67</v>
      </c>
      <c r="D490" s="70" t="str">
        <f t="shared" si="7"/>
        <v>2007 M13</v>
      </c>
      <c r="E490" s="71" t="s">
        <v>500</v>
      </c>
    </row>
    <row r="491" spans="1:5" ht="25.5">
      <c r="A491" s="70" t="s">
        <v>193</v>
      </c>
      <c r="B491" s="70">
        <v>2007</v>
      </c>
      <c r="C491" s="70" t="s">
        <v>194</v>
      </c>
      <c r="D491" s="70" t="str">
        <f t="shared" si="7"/>
        <v>2007 S01</v>
      </c>
      <c r="E491" s="71" t="s">
        <v>501</v>
      </c>
    </row>
    <row r="492" spans="1:5" ht="25.5">
      <c r="A492" s="70" t="s">
        <v>193</v>
      </c>
      <c r="B492" s="70">
        <v>2007</v>
      </c>
      <c r="C492" s="70" t="s">
        <v>196</v>
      </c>
      <c r="D492" s="70" t="str">
        <f t="shared" si="7"/>
        <v>2007 S02</v>
      </c>
      <c r="E492" s="71" t="s">
        <v>502</v>
      </c>
    </row>
    <row r="493" spans="1:5" ht="25.5">
      <c r="A493" s="70" t="s">
        <v>42</v>
      </c>
      <c r="B493" s="70">
        <v>2008</v>
      </c>
      <c r="C493" s="70" t="s">
        <v>43</v>
      </c>
      <c r="D493" s="70" t="str">
        <f t="shared" si="7"/>
        <v>2008 M01</v>
      </c>
      <c r="E493" s="71" t="s">
        <v>503</v>
      </c>
    </row>
    <row r="494" spans="1:5" ht="25.5">
      <c r="A494" s="70" t="s">
        <v>42</v>
      </c>
      <c r="B494" s="70">
        <v>2008</v>
      </c>
      <c r="C494" s="70" t="s">
        <v>45</v>
      </c>
      <c r="D494" s="70" t="str">
        <f t="shared" si="7"/>
        <v>2008 M02</v>
      </c>
      <c r="E494" s="71" t="s">
        <v>504</v>
      </c>
    </row>
    <row r="495" spans="1:5" ht="25.5">
      <c r="A495" s="70" t="s">
        <v>42</v>
      </c>
      <c r="B495" s="70">
        <v>2008</v>
      </c>
      <c r="C495" s="70" t="s">
        <v>47</v>
      </c>
      <c r="D495" s="70" t="str">
        <f t="shared" si="7"/>
        <v>2008 M03</v>
      </c>
      <c r="E495" s="71" t="s">
        <v>505</v>
      </c>
    </row>
    <row r="496" spans="1:5" ht="25.5">
      <c r="A496" s="70" t="s">
        <v>42</v>
      </c>
      <c r="B496" s="70">
        <v>2008</v>
      </c>
      <c r="C496" s="70" t="s">
        <v>49</v>
      </c>
      <c r="D496" s="70" t="str">
        <f t="shared" si="7"/>
        <v>2008 M04</v>
      </c>
      <c r="E496" s="71" t="s">
        <v>506</v>
      </c>
    </row>
    <row r="497" spans="1:5" ht="25.5">
      <c r="A497" s="70" t="s">
        <v>42</v>
      </c>
      <c r="B497" s="70">
        <v>2008</v>
      </c>
      <c r="C497" s="70" t="s">
        <v>51</v>
      </c>
      <c r="D497" s="70" t="str">
        <f t="shared" si="7"/>
        <v>2008 M05</v>
      </c>
      <c r="E497" s="71" t="s">
        <v>507</v>
      </c>
    </row>
    <row r="498" spans="1:5" ht="25.5">
      <c r="A498" s="70" t="s">
        <v>42</v>
      </c>
      <c r="B498" s="70">
        <v>2008</v>
      </c>
      <c r="C498" s="70" t="s">
        <v>53</v>
      </c>
      <c r="D498" s="70" t="str">
        <f t="shared" si="7"/>
        <v>2008 M06</v>
      </c>
      <c r="E498" s="71" t="s">
        <v>508</v>
      </c>
    </row>
    <row r="499" spans="1:5" ht="25.5">
      <c r="A499" s="70" t="s">
        <v>42</v>
      </c>
      <c r="B499" s="70">
        <v>2008</v>
      </c>
      <c r="C499" s="70" t="s">
        <v>55</v>
      </c>
      <c r="D499" s="70" t="str">
        <f t="shared" si="7"/>
        <v>2008 M07</v>
      </c>
      <c r="E499" s="71" t="s">
        <v>509</v>
      </c>
    </row>
    <row r="500" spans="1:5" ht="25.5">
      <c r="A500" s="70" t="s">
        <v>42</v>
      </c>
      <c r="B500" s="70">
        <v>2008</v>
      </c>
      <c r="C500" s="70" t="s">
        <v>57</v>
      </c>
      <c r="D500" s="70" t="str">
        <f t="shared" si="7"/>
        <v>2008 M08</v>
      </c>
      <c r="E500" s="71" t="s">
        <v>510</v>
      </c>
    </row>
    <row r="501" spans="1:5" ht="25.5">
      <c r="A501" s="70" t="s">
        <v>42</v>
      </c>
      <c r="B501" s="70">
        <v>2008</v>
      </c>
      <c r="C501" s="70" t="s">
        <v>59</v>
      </c>
      <c r="D501" s="70" t="str">
        <f t="shared" si="7"/>
        <v>2008 M09</v>
      </c>
      <c r="E501" s="71" t="s">
        <v>511</v>
      </c>
    </row>
    <row r="502" spans="1:5" ht="25.5">
      <c r="A502" s="70" t="s">
        <v>42</v>
      </c>
      <c r="B502" s="70">
        <v>2008</v>
      </c>
      <c r="C502" s="70" t="s">
        <v>61</v>
      </c>
      <c r="D502" s="70" t="str">
        <f t="shared" si="7"/>
        <v>2008 M10</v>
      </c>
      <c r="E502" s="71" t="s">
        <v>512</v>
      </c>
    </row>
    <row r="503" spans="1:5" ht="25.5">
      <c r="A503" s="70" t="s">
        <v>42</v>
      </c>
      <c r="B503" s="70">
        <v>2008</v>
      </c>
      <c r="C503" s="70" t="s">
        <v>63</v>
      </c>
      <c r="D503" s="70" t="str">
        <f t="shared" si="7"/>
        <v>2008 M11</v>
      </c>
      <c r="E503" s="71" t="s">
        <v>513</v>
      </c>
    </row>
    <row r="504" spans="1:5" ht="25.5">
      <c r="A504" s="70" t="s">
        <v>42</v>
      </c>
      <c r="B504" s="70">
        <v>2008</v>
      </c>
      <c r="C504" s="70" t="s">
        <v>65</v>
      </c>
      <c r="D504" s="70" t="str">
        <f t="shared" si="7"/>
        <v>2008 M12</v>
      </c>
      <c r="E504" s="71" t="s">
        <v>514</v>
      </c>
    </row>
    <row r="505" spans="1:5" ht="25.5">
      <c r="A505" s="70" t="s">
        <v>42</v>
      </c>
      <c r="B505" s="70">
        <v>2008</v>
      </c>
      <c r="C505" s="70" t="s">
        <v>67</v>
      </c>
      <c r="D505" s="70" t="str">
        <f t="shared" si="7"/>
        <v>2008 M13</v>
      </c>
      <c r="E505" s="71" t="s">
        <v>515</v>
      </c>
    </row>
    <row r="506" spans="1:5" ht="25.5">
      <c r="A506" s="70" t="s">
        <v>193</v>
      </c>
      <c r="B506" s="70">
        <v>2008</v>
      </c>
      <c r="C506" s="70" t="s">
        <v>194</v>
      </c>
      <c r="D506" s="70" t="str">
        <f t="shared" si="7"/>
        <v>2008 S01</v>
      </c>
      <c r="E506" s="71" t="s">
        <v>516</v>
      </c>
    </row>
    <row r="507" spans="1:5" ht="25.5">
      <c r="A507" s="70" t="s">
        <v>193</v>
      </c>
      <c r="B507" s="70">
        <v>2008</v>
      </c>
      <c r="C507" s="70" t="s">
        <v>196</v>
      </c>
      <c r="D507" s="70" t="str">
        <f t="shared" si="7"/>
        <v>2008 S02</v>
      </c>
      <c r="E507" s="71" t="s">
        <v>517</v>
      </c>
    </row>
    <row r="508" spans="1:5" ht="25.5">
      <c r="A508" s="70" t="s">
        <v>42</v>
      </c>
      <c r="B508" s="70">
        <v>2009</v>
      </c>
      <c r="C508" s="70" t="s">
        <v>43</v>
      </c>
      <c r="D508" s="70" t="str">
        <f t="shared" si="7"/>
        <v>2009 M01</v>
      </c>
      <c r="E508" s="71" t="s">
        <v>518</v>
      </c>
    </row>
    <row r="509" spans="1:5" ht="25.5">
      <c r="A509" s="70" t="s">
        <v>42</v>
      </c>
      <c r="B509" s="70">
        <v>2009</v>
      </c>
      <c r="C509" s="70" t="s">
        <v>45</v>
      </c>
      <c r="D509" s="70" t="str">
        <f t="shared" si="7"/>
        <v>2009 M02</v>
      </c>
      <c r="E509" s="71" t="s">
        <v>519</v>
      </c>
    </row>
    <row r="510" spans="1:5" ht="25.5">
      <c r="A510" s="70" t="s">
        <v>42</v>
      </c>
      <c r="B510" s="70">
        <v>2009</v>
      </c>
      <c r="C510" s="70" t="s">
        <v>47</v>
      </c>
      <c r="D510" s="70" t="str">
        <f t="shared" si="7"/>
        <v>2009 M03</v>
      </c>
      <c r="E510" s="71" t="s">
        <v>520</v>
      </c>
    </row>
    <row r="511" spans="1:5" ht="25.5">
      <c r="A511" s="70" t="s">
        <v>42</v>
      </c>
      <c r="B511" s="70">
        <v>2009</v>
      </c>
      <c r="C511" s="70" t="s">
        <v>49</v>
      </c>
      <c r="D511" s="70" t="str">
        <f t="shared" si="7"/>
        <v>2009 M04</v>
      </c>
      <c r="E511" s="71" t="s">
        <v>521</v>
      </c>
    </row>
    <row r="512" spans="1:5" ht="25.5">
      <c r="A512" s="70" t="s">
        <v>42</v>
      </c>
      <c r="B512" s="70">
        <v>2009</v>
      </c>
      <c r="C512" s="70" t="s">
        <v>51</v>
      </c>
      <c r="D512" s="70" t="str">
        <f t="shared" si="7"/>
        <v>2009 M05</v>
      </c>
      <c r="E512" s="71" t="s">
        <v>522</v>
      </c>
    </row>
    <row r="513" spans="1:5" ht="25.5">
      <c r="A513" s="70" t="s">
        <v>42</v>
      </c>
      <c r="B513" s="70">
        <v>2009</v>
      </c>
      <c r="C513" s="70" t="s">
        <v>53</v>
      </c>
      <c r="D513" s="70" t="str">
        <f t="shared" si="7"/>
        <v>2009 M06</v>
      </c>
      <c r="E513" s="71" t="s">
        <v>523</v>
      </c>
    </row>
    <row r="514" spans="1:5" ht="25.5">
      <c r="A514" s="70" t="s">
        <v>42</v>
      </c>
      <c r="B514" s="70">
        <v>2009</v>
      </c>
      <c r="C514" s="70" t="s">
        <v>55</v>
      </c>
      <c r="D514" s="70" t="str">
        <f t="shared" si="7"/>
        <v>2009 M07</v>
      </c>
      <c r="E514" s="71" t="s">
        <v>524</v>
      </c>
    </row>
    <row r="515" spans="1:5" ht="25.5">
      <c r="A515" s="70" t="s">
        <v>42</v>
      </c>
      <c r="B515" s="70">
        <v>2009</v>
      </c>
      <c r="C515" s="70" t="s">
        <v>57</v>
      </c>
      <c r="D515" s="70" t="str">
        <f t="shared" si="7"/>
        <v>2009 M08</v>
      </c>
      <c r="E515" s="71" t="s">
        <v>525</v>
      </c>
    </row>
    <row r="516" spans="1:5" ht="25.5">
      <c r="A516" s="70" t="s">
        <v>42</v>
      </c>
      <c r="B516" s="70">
        <v>2009</v>
      </c>
      <c r="C516" s="70" t="s">
        <v>59</v>
      </c>
      <c r="D516" s="70" t="str">
        <f t="shared" ref="D516:D522" si="8">CONCATENATE(B516," ",C516)</f>
        <v>2009 M09</v>
      </c>
      <c r="E516" s="71" t="s">
        <v>526</v>
      </c>
    </row>
    <row r="517" spans="1:5" ht="25.5">
      <c r="A517" s="70" t="s">
        <v>42</v>
      </c>
      <c r="B517" s="70">
        <v>2009</v>
      </c>
      <c r="C517" s="70" t="s">
        <v>61</v>
      </c>
      <c r="D517" s="70" t="str">
        <f t="shared" si="8"/>
        <v>2009 M10</v>
      </c>
      <c r="E517" s="71" t="s">
        <v>517</v>
      </c>
    </row>
    <row r="518" spans="1:5" ht="25.5">
      <c r="A518" s="70" t="s">
        <v>42</v>
      </c>
      <c r="B518" s="70">
        <v>2009</v>
      </c>
      <c r="C518" s="70" t="s">
        <v>63</v>
      </c>
      <c r="D518" s="70" t="str">
        <f t="shared" si="8"/>
        <v>2009 M11</v>
      </c>
      <c r="E518" s="71" t="s">
        <v>527</v>
      </c>
    </row>
    <row r="519" spans="1:5" ht="25.5">
      <c r="A519" s="70" t="s">
        <v>42</v>
      </c>
      <c r="B519" s="70">
        <v>2009</v>
      </c>
      <c r="C519" s="70" t="s">
        <v>65</v>
      </c>
      <c r="D519" s="70" t="str">
        <f t="shared" si="8"/>
        <v>2009 M12</v>
      </c>
      <c r="E519" s="71" t="s">
        <v>528</v>
      </c>
    </row>
    <row r="520" spans="1:5" ht="25.5">
      <c r="A520" s="70" t="s">
        <v>42</v>
      </c>
      <c r="B520" s="70">
        <v>2009</v>
      </c>
      <c r="C520" s="70" t="s">
        <v>67</v>
      </c>
      <c r="D520" s="70" t="str">
        <f t="shared" si="8"/>
        <v>2009 M13</v>
      </c>
      <c r="E520" s="71" t="s">
        <v>529</v>
      </c>
    </row>
    <row r="521" spans="1:5" ht="25.5">
      <c r="A521" s="70" t="s">
        <v>193</v>
      </c>
      <c r="B521" s="70">
        <v>2009</v>
      </c>
      <c r="C521" s="70" t="s">
        <v>194</v>
      </c>
      <c r="D521" s="70" t="str">
        <f t="shared" si="8"/>
        <v>2009 S01</v>
      </c>
      <c r="E521" s="71" t="s">
        <v>530</v>
      </c>
    </row>
    <row r="522" spans="1:5" ht="25.5">
      <c r="A522" s="70" t="s">
        <v>193</v>
      </c>
      <c r="B522" s="70">
        <v>2009</v>
      </c>
      <c r="C522" s="70" t="s">
        <v>196</v>
      </c>
      <c r="D522" s="70" t="str">
        <f t="shared" si="8"/>
        <v>2009 S02</v>
      </c>
      <c r="E522" s="71" t="s">
        <v>531</v>
      </c>
    </row>
    <row r="524" spans="1:5">
      <c r="A524" s="72"/>
    </row>
    <row r="525" spans="1:5">
      <c r="A525" s="72"/>
    </row>
    <row r="526" spans="1:5" ht="15">
      <c r="A526" s="73" t="s">
        <v>532</v>
      </c>
    </row>
    <row r="527" spans="1:5" ht="15">
      <c r="A527" s="74" t="s">
        <v>533</v>
      </c>
    </row>
    <row r="528" spans="1:5" ht="15">
      <c r="A528" s="73" t="s">
        <v>534</v>
      </c>
    </row>
    <row r="529" spans="1:5" ht="15">
      <c r="A529" s="73" t="s">
        <v>535</v>
      </c>
    </row>
    <row r="530" spans="1:5" ht="15">
      <c r="A530" s="73" t="s">
        <v>536</v>
      </c>
    </row>
    <row r="531" spans="1:5" ht="15">
      <c r="A531" s="104"/>
      <c r="B531" s="105"/>
      <c r="C531" s="105"/>
      <c r="D531" s="105"/>
      <c r="E531" s="105"/>
    </row>
    <row r="532" spans="1:5">
      <c r="A532" s="70" t="s">
        <v>537</v>
      </c>
      <c r="B532" s="70" t="s">
        <v>39</v>
      </c>
      <c r="C532" s="70" t="s">
        <v>40</v>
      </c>
      <c r="D532" s="70"/>
      <c r="E532" s="70" t="s">
        <v>41</v>
      </c>
    </row>
    <row r="533" spans="1:5" ht="25.5">
      <c r="A533" s="70" t="s">
        <v>42</v>
      </c>
      <c r="B533" s="70">
        <v>1974</v>
      </c>
      <c r="C533" s="70" t="s">
        <v>43</v>
      </c>
      <c r="D533" s="70"/>
      <c r="E533" s="71" t="s">
        <v>44</v>
      </c>
    </row>
    <row r="534" spans="1:5" ht="25.5">
      <c r="A534" s="70" t="s">
        <v>42</v>
      </c>
      <c r="B534" s="70">
        <v>1974</v>
      </c>
      <c r="C534" s="70" t="s">
        <v>45</v>
      </c>
      <c r="D534" s="70"/>
      <c r="E534" s="71" t="s">
        <v>46</v>
      </c>
    </row>
    <row r="535" spans="1:5" ht="25.5">
      <c r="A535" s="70" t="s">
        <v>42</v>
      </c>
      <c r="B535" s="70">
        <v>1974</v>
      </c>
      <c r="C535" s="70" t="s">
        <v>47</v>
      </c>
      <c r="D535" s="70"/>
      <c r="E535" s="71" t="s">
        <v>48</v>
      </c>
    </row>
    <row r="536" spans="1:5" ht="25.5">
      <c r="A536" s="70" t="s">
        <v>42</v>
      </c>
      <c r="B536" s="70">
        <v>1974</v>
      </c>
      <c r="C536" s="70" t="s">
        <v>49</v>
      </c>
      <c r="D536" s="70"/>
      <c r="E536" s="71" t="s">
        <v>50</v>
      </c>
    </row>
    <row r="537" spans="1:5" ht="25.5">
      <c r="A537" s="70" t="s">
        <v>42</v>
      </c>
      <c r="B537" s="70">
        <v>1974</v>
      </c>
      <c r="C537" s="70" t="s">
        <v>51</v>
      </c>
      <c r="D537" s="70"/>
      <c r="E537" s="71" t="s">
        <v>52</v>
      </c>
    </row>
    <row r="538" spans="1:5" ht="25.5">
      <c r="A538" s="70" t="s">
        <v>42</v>
      </c>
      <c r="B538" s="70">
        <v>1974</v>
      </c>
      <c r="C538" s="70" t="s">
        <v>53</v>
      </c>
      <c r="D538" s="70"/>
      <c r="E538" s="71" t="s">
        <v>54</v>
      </c>
    </row>
    <row r="539" spans="1:5" ht="25.5">
      <c r="A539" s="70" t="s">
        <v>42</v>
      </c>
      <c r="B539" s="70">
        <v>1974</v>
      </c>
      <c r="C539" s="70" t="s">
        <v>55</v>
      </c>
      <c r="D539" s="70"/>
      <c r="E539" s="71" t="s">
        <v>56</v>
      </c>
    </row>
    <row r="540" spans="1:5" ht="25.5">
      <c r="A540" s="70" t="s">
        <v>42</v>
      </c>
      <c r="B540" s="70">
        <v>1974</v>
      </c>
      <c r="C540" s="70" t="s">
        <v>57</v>
      </c>
      <c r="D540" s="70"/>
      <c r="E540" s="71" t="s">
        <v>58</v>
      </c>
    </row>
    <row r="541" spans="1:5" ht="25.5">
      <c r="A541" s="70" t="s">
        <v>42</v>
      </c>
      <c r="B541" s="70">
        <v>1974</v>
      </c>
      <c r="C541" s="70" t="s">
        <v>59</v>
      </c>
      <c r="D541" s="70"/>
      <c r="E541" s="71" t="s">
        <v>60</v>
      </c>
    </row>
    <row r="542" spans="1:5" ht="25.5">
      <c r="A542" s="70" t="s">
        <v>42</v>
      </c>
      <c r="B542" s="70">
        <v>1974</v>
      </c>
      <c r="C542" s="70" t="s">
        <v>61</v>
      </c>
      <c r="D542" s="70"/>
      <c r="E542" s="71" t="s">
        <v>62</v>
      </c>
    </row>
    <row r="543" spans="1:5" ht="25.5">
      <c r="A543" s="70" t="s">
        <v>42</v>
      </c>
      <c r="B543" s="70">
        <v>1974</v>
      </c>
      <c r="C543" s="70" t="s">
        <v>63</v>
      </c>
      <c r="D543" s="70"/>
      <c r="E543" s="71" t="s">
        <v>64</v>
      </c>
    </row>
    <row r="544" spans="1:5" ht="25.5">
      <c r="A544" s="70" t="s">
        <v>42</v>
      </c>
      <c r="B544" s="70">
        <v>1974</v>
      </c>
      <c r="C544" s="70" t="s">
        <v>65</v>
      </c>
      <c r="D544" s="70"/>
      <c r="E544" s="71" t="s">
        <v>66</v>
      </c>
    </row>
    <row r="545" spans="1:5" ht="25.5">
      <c r="A545" s="70" t="s">
        <v>193</v>
      </c>
      <c r="B545" s="70">
        <v>1974</v>
      </c>
      <c r="C545" s="70" t="s">
        <v>67</v>
      </c>
      <c r="D545" s="70"/>
      <c r="E545" s="71" t="s">
        <v>68</v>
      </c>
    </row>
    <row r="546" spans="1:5" ht="25.5">
      <c r="A546" s="70" t="s">
        <v>42</v>
      </c>
      <c r="B546" s="70">
        <v>1975</v>
      </c>
      <c r="C546" s="70" t="s">
        <v>43</v>
      </c>
      <c r="D546" s="70"/>
      <c r="E546" s="71" t="s">
        <v>69</v>
      </c>
    </row>
    <row r="547" spans="1:5" ht="25.5">
      <c r="A547" s="70" t="s">
        <v>42</v>
      </c>
      <c r="B547" s="70">
        <v>1975</v>
      </c>
      <c r="C547" s="70" t="s">
        <v>45</v>
      </c>
      <c r="D547" s="70"/>
      <c r="E547" s="71" t="s">
        <v>70</v>
      </c>
    </row>
    <row r="548" spans="1:5" ht="25.5">
      <c r="A548" s="70" t="s">
        <v>42</v>
      </c>
      <c r="B548" s="70">
        <v>1975</v>
      </c>
      <c r="C548" s="70" t="s">
        <v>47</v>
      </c>
      <c r="D548" s="70"/>
      <c r="E548" s="71" t="s">
        <v>71</v>
      </c>
    </row>
    <row r="549" spans="1:5" ht="25.5">
      <c r="A549" s="70" t="s">
        <v>42</v>
      </c>
      <c r="B549" s="70">
        <v>1975</v>
      </c>
      <c r="C549" s="70" t="s">
        <v>49</v>
      </c>
      <c r="D549" s="70"/>
      <c r="E549" s="71" t="s">
        <v>72</v>
      </c>
    </row>
    <row r="550" spans="1:5" ht="25.5">
      <c r="A550" s="70" t="s">
        <v>42</v>
      </c>
      <c r="B550" s="70">
        <v>1975</v>
      </c>
      <c r="C550" s="70" t="s">
        <v>51</v>
      </c>
      <c r="D550" s="70"/>
      <c r="E550" s="71" t="s">
        <v>73</v>
      </c>
    </row>
    <row r="551" spans="1:5" ht="25.5">
      <c r="A551" s="70" t="s">
        <v>42</v>
      </c>
      <c r="B551" s="70">
        <v>1975</v>
      </c>
      <c r="C551" s="70" t="s">
        <v>53</v>
      </c>
      <c r="D551" s="70"/>
      <c r="E551" s="71" t="s">
        <v>74</v>
      </c>
    </row>
    <row r="552" spans="1:5" ht="25.5">
      <c r="A552" s="70" t="s">
        <v>42</v>
      </c>
      <c r="B552" s="70">
        <v>1975</v>
      </c>
      <c r="C552" s="70" t="s">
        <v>55</v>
      </c>
      <c r="D552" s="70"/>
      <c r="E552" s="71" t="s">
        <v>75</v>
      </c>
    </row>
    <row r="553" spans="1:5" ht="25.5">
      <c r="A553" s="70" t="s">
        <v>42</v>
      </c>
      <c r="B553" s="70">
        <v>1975</v>
      </c>
      <c r="C553" s="70" t="s">
        <v>57</v>
      </c>
      <c r="D553" s="70"/>
      <c r="E553" s="71" t="s">
        <v>76</v>
      </c>
    </row>
    <row r="554" spans="1:5" ht="25.5">
      <c r="A554" s="70" t="s">
        <v>42</v>
      </c>
      <c r="B554" s="70">
        <v>1975</v>
      </c>
      <c r="C554" s="70" t="s">
        <v>59</v>
      </c>
      <c r="D554" s="70"/>
      <c r="E554" s="71" t="s">
        <v>77</v>
      </c>
    </row>
    <row r="555" spans="1:5" ht="25.5">
      <c r="A555" s="70" t="s">
        <v>42</v>
      </c>
      <c r="B555" s="70">
        <v>1975</v>
      </c>
      <c r="C555" s="70" t="s">
        <v>61</v>
      </c>
      <c r="D555" s="70"/>
      <c r="E555" s="71" t="s">
        <v>78</v>
      </c>
    </row>
    <row r="556" spans="1:5" ht="25.5">
      <c r="A556" s="70" t="s">
        <v>42</v>
      </c>
      <c r="B556" s="70">
        <v>1975</v>
      </c>
      <c r="C556" s="70" t="s">
        <v>63</v>
      </c>
      <c r="D556" s="70"/>
      <c r="E556" s="71" t="s">
        <v>79</v>
      </c>
    </row>
    <row r="557" spans="1:5" ht="25.5">
      <c r="A557" s="70" t="s">
        <v>42</v>
      </c>
      <c r="B557" s="70">
        <v>1975</v>
      </c>
      <c r="C557" s="70" t="s">
        <v>65</v>
      </c>
      <c r="D557" s="70"/>
      <c r="E557" s="71" t="s">
        <v>80</v>
      </c>
    </row>
    <row r="558" spans="1:5" ht="25.5">
      <c r="A558" s="70" t="s">
        <v>193</v>
      </c>
      <c r="B558" s="70">
        <v>1975</v>
      </c>
      <c r="C558" s="70" t="s">
        <v>67</v>
      </c>
      <c r="D558" s="70"/>
      <c r="E558" s="71" t="s">
        <v>81</v>
      </c>
    </row>
    <row r="559" spans="1:5" ht="25.5">
      <c r="A559" s="70" t="s">
        <v>42</v>
      </c>
      <c r="B559" s="70">
        <v>1976</v>
      </c>
      <c r="C559" s="70" t="s">
        <v>43</v>
      </c>
      <c r="D559" s="70"/>
      <c r="E559" s="71" t="s">
        <v>82</v>
      </c>
    </row>
    <row r="560" spans="1:5" ht="25.5">
      <c r="A560" s="70" t="s">
        <v>42</v>
      </c>
      <c r="B560" s="70">
        <v>1976</v>
      </c>
      <c r="C560" s="70" t="s">
        <v>45</v>
      </c>
      <c r="D560" s="70"/>
      <c r="E560" s="71" t="s">
        <v>83</v>
      </c>
    </row>
    <row r="561" spans="1:5" ht="25.5">
      <c r="A561" s="70" t="s">
        <v>42</v>
      </c>
      <c r="B561" s="70">
        <v>1976</v>
      </c>
      <c r="C561" s="70" t="s">
        <v>47</v>
      </c>
      <c r="D561" s="70"/>
      <c r="E561" s="71" t="s">
        <v>84</v>
      </c>
    </row>
    <row r="562" spans="1:5" ht="25.5">
      <c r="A562" s="70" t="s">
        <v>42</v>
      </c>
      <c r="B562" s="70">
        <v>1976</v>
      </c>
      <c r="C562" s="70" t="s">
        <v>49</v>
      </c>
      <c r="D562" s="70"/>
      <c r="E562" s="71" t="s">
        <v>85</v>
      </c>
    </row>
    <row r="563" spans="1:5" ht="25.5">
      <c r="A563" s="70" t="s">
        <v>42</v>
      </c>
      <c r="B563" s="70">
        <v>1976</v>
      </c>
      <c r="C563" s="70" t="s">
        <v>51</v>
      </c>
      <c r="D563" s="70"/>
      <c r="E563" s="71" t="s">
        <v>86</v>
      </c>
    </row>
    <row r="564" spans="1:5" ht="25.5">
      <c r="A564" s="70" t="s">
        <v>42</v>
      </c>
      <c r="B564" s="70">
        <v>1976</v>
      </c>
      <c r="C564" s="70" t="s">
        <v>53</v>
      </c>
      <c r="D564" s="70"/>
      <c r="E564" s="71" t="s">
        <v>87</v>
      </c>
    </row>
    <row r="565" spans="1:5" ht="25.5">
      <c r="A565" s="70" t="s">
        <v>42</v>
      </c>
      <c r="B565" s="70">
        <v>1976</v>
      </c>
      <c r="C565" s="70" t="s">
        <v>55</v>
      </c>
      <c r="D565" s="70"/>
      <c r="E565" s="71" t="s">
        <v>88</v>
      </c>
    </row>
    <row r="566" spans="1:5" ht="25.5">
      <c r="A566" s="70" t="s">
        <v>42</v>
      </c>
      <c r="B566" s="70">
        <v>1976</v>
      </c>
      <c r="C566" s="70" t="s">
        <v>57</v>
      </c>
      <c r="D566" s="70"/>
      <c r="E566" s="71" t="s">
        <v>89</v>
      </c>
    </row>
    <row r="567" spans="1:5" ht="25.5">
      <c r="A567" s="70" t="s">
        <v>42</v>
      </c>
      <c r="B567" s="70">
        <v>1976</v>
      </c>
      <c r="C567" s="70" t="s">
        <v>59</v>
      </c>
      <c r="D567" s="70"/>
      <c r="E567" s="71" t="s">
        <v>90</v>
      </c>
    </row>
    <row r="568" spans="1:5" ht="25.5">
      <c r="A568" s="70" t="s">
        <v>42</v>
      </c>
      <c r="B568" s="70">
        <v>1976</v>
      </c>
      <c r="C568" s="70" t="s">
        <v>61</v>
      </c>
      <c r="D568" s="70"/>
      <c r="E568" s="71" t="s">
        <v>91</v>
      </c>
    </row>
    <row r="569" spans="1:5" ht="25.5">
      <c r="A569" s="70" t="s">
        <v>42</v>
      </c>
      <c r="B569" s="70">
        <v>1976</v>
      </c>
      <c r="C569" s="70" t="s">
        <v>63</v>
      </c>
      <c r="D569" s="70"/>
      <c r="E569" s="71" t="s">
        <v>92</v>
      </c>
    </row>
    <row r="570" spans="1:5" ht="25.5">
      <c r="A570" s="70" t="s">
        <v>42</v>
      </c>
      <c r="B570" s="70">
        <v>1976</v>
      </c>
      <c r="C570" s="70" t="s">
        <v>65</v>
      </c>
      <c r="D570" s="70"/>
      <c r="E570" s="71" t="s">
        <v>93</v>
      </c>
    </row>
    <row r="571" spans="1:5" ht="25.5">
      <c r="A571" s="70" t="s">
        <v>193</v>
      </c>
      <c r="B571" s="70">
        <v>1976</v>
      </c>
      <c r="C571" s="70" t="s">
        <v>67</v>
      </c>
      <c r="D571" s="70"/>
      <c r="E571" s="71" t="s">
        <v>94</v>
      </c>
    </row>
    <row r="572" spans="1:5" ht="25.5">
      <c r="A572" s="70" t="s">
        <v>42</v>
      </c>
      <c r="B572" s="70">
        <v>1977</v>
      </c>
      <c r="C572" s="70" t="s">
        <v>43</v>
      </c>
      <c r="D572" s="70"/>
      <c r="E572" s="71" t="s">
        <v>95</v>
      </c>
    </row>
    <row r="573" spans="1:5" ht="25.5">
      <c r="A573" s="70" t="s">
        <v>42</v>
      </c>
      <c r="B573" s="70">
        <v>1977</v>
      </c>
      <c r="C573" s="70" t="s">
        <v>45</v>
      </c>
      <c r="D573" s="70"/>
      <c r="E573" s="71" t="s">
        <v>96</v>
      </c>
    </row>
    <row r="574" spans="1:5" ht="25.5">
      <c r="A574" s="70" t="s">
        <v>42</v>
      </c>
      <c r="B574" s="70">
        <v>1977</v>
      </c>
      <c r="C574" s="70" t="s">
        <v>47</v>
      </c>
      <c r="D574" s="70"/>
      <c r="E574" s="71" t="s">
        <v>97</v>
      </c>
    </row>
    <row r="575" spans="1:5" ht="25.5">
      <c r="A575" s="70" t="s">
        <v>42</v>
      </c>
      <c r="B575" s="70">
        <v>1977</v>
      </c>
      <c r="C575" s="70" t="s">
        <v>49</v>
      </c>
      <c r="D575" s="70"/>
      <c r="E575" s="71" t="s">
        <v>98</v>
      </c>
    </row>
    <row r="576" spans="1:5" ht="25.5">
      <c r="A576" s="70" t="s">
        <v>42</v>
      </c>
      <c r="B576" s="70">
        <v>1977</v>
      </c>
      <c r="C576" s="70" t="s">
        <v>51</v>
      </c>
      <c r="D576" s="70"/>
      <c r="E576" s="71" t="s">
        <v>99</v>
      </c>
    </row>
    <row r="577" spans="1:5" ht="25.5">
      <c r="A577" s="70" t="s">
        <v>42</v>
      </c>
      <c r="B577" s="70">
        <v>1977</v>
      </c>
      <c r="C577" s="70" t="s">
        <v>53</v>
      </c>
      <c r="D577" s="70"/>
      <c r="E577" s="71" t="s">
        <v>100</v>
      </c>
    </row>
    <row r="578" spans="1:5" ht="25.5">
      <c r="A578" s="70" t="s">
        <v>42</v>
      </c>
      <c r="B578" s="70">
        <v>1977</v>
      </c>
      <c r="C578" s="70" t="s">
        <v>55</v>
      </c>
      <c r="D578" s="70"/>
      <c r="E578" s="71" t="s">
        <v>101</v>
      </c>
    </row>
    <row r="579" spans="1:5" ht="25.5">
      <c r="A579" s="70" t="s">
        <v>42</v>
      </c>
      <c r="B579" s="70">
        <v>1977</v>
      </c>
      <c r="C579" s="70" t="s">
        <v>57</v>
      </c>
      <c r="D579" s="70"/>
      <c r="E579" s="71" t="s">
        <v>102</v>
      </c>
    </row>
    <row r="580" spans="1:5" ht="25.5">
      <c r="A580" s="70" t="s">
        <v>42</v>
      </c>
      <c r="B580" s="70">
        <v>1977</v>
      </c>
      <c r="C580" s="70" t="s">
        <v>59</v>
      </c>
      <c r="D580" s="70"/>
      <c r="E580" s="71" t="s">
        <v>103</v>
      </c>
    </row>
    <row r="581" spans="1:5" ht="25.5">
      <c r="A581" s="70" t="s">
        <v>42</v>
      </c>
      <c r="B581" s="70">
        <v>1977</v>
      </c>
      <c r="C581" s="70" t="s">
        <v>61</v>
      </c>
      <c r="D581" s="70"/>
      <c r="E581" s="71" t="s">
        <v>104</v>
      </c>
    </row>
    <row r="582" spans="1:5" ht="25.5">
      <c r="A582" s="70" t="s">
        <v>42</v>
      </c>
      <c r="B582" s="70">
        <v>1977</v>
      </c>
      <c r="C582" s="70" t="s">
        <v>63</v>
      </c>
      <c r="D582" s="70"/>
      <c r="E582" s="71" t="s">
        <v>105</v>
      </c>
    </row>
    <row r="583" spans="1:5" ht="25.5">
      <c r="A583" s="70" t="s">
        <v>42</v>
      </c>
      <c r="B583" s="70">
        <v>1977</v>
      </c>
      <c r="C583" s="70" t="s">
        <v>65</v>
      </c>
      <c r="D583" s="70"/>
      <c r="E583" s="71" t="s">
        <v>106</v>
      </c>
    </row>
    <row r="584" spans="1:5" ht="25.5">
      <c r="A584" s="70" t="s">
        <v>193</v>
      </c>
      <c r="B584" s="70">
        <v>1977</v>
      </c>
      <c r="C584" s="70" t="s">
        <v>67</v>
      </c>
      <c r="D584" s="70"/>
      <c r="E584" s="71" t="s">
        <v>107</v>
      </c>
    </row>
    <row r="585" spans="1:5" ht="25.5">
      <c r="A585" s="70" t="s">
        <v>42</v>
      </c>
      <c r="B585" s="70">
        <v>1978</v>
      </c>
      <c r="C585" s="70" t="s">
        <v>43</v>
      </c>
      <c r="D585" s="70"/>
      <c r="E585" s="71" t="s">
        <v>108</v>
      </c>
    </row>
    <row r="586" spans="1:5" ht="25.5">
      <c r="A586" s="70" t="s">
        <v>42</v>
      </c>
      <c r="B586" s="70">
        <v>1978</v>
      </c>
      <c r="C586" s="70" t="s">
        <v>45</v>
      </c>
      <c r="D586" s="70"/>
      <c r="E586" s="71" t="s">
        <v>109</v>
      </c>
    </row>
    <row r="587" spans="1:5" ht="25.5">
      <c r="A587" s="70" t="s">
        <v>42</v>
      </c>
      <c r="B587" s="70">
        <v>1978</v>
      </c>
      <c r="C587" s="70" t="s">
        <v>47</v>
      </c>
      <c r="D587" s="70"/>
      <c r="E587" s="71" t="s">
        <v>110</v>
      </c>
    </row>
    <row r="588" spans="1:5" ht="25.5">
      <c r="A588" s="70" t="s">
        <v>42</v>
      </c>
      <c r="B588" s="70">
        <v>1978</v>
      </c>
      <c r="C588" s="70" t="s">
        <v>49</v>
      </c>
      <c r="D588" s="70"/>
      <c r="E588" s="71" t="s">
        <v>111</v>
      </c>
    </row>
    <row r="589" spans="1:5" ht="25.5">
      <c r="A589" s="70" t="s">
        <v>42</v>
      </c>
      <c r="B589" s="70">
        <v>1978</v>
      </c>
      <c r="C589" s="70" t="s">
        <v>51</v>
      </c>
      <c r="D589" s="70"/>
      <c r="E589" s="71" t="s">
        <v>112</v>
      </c>
    </row>
    <row r="590" spans="1:5" ht="25.5">
      <c r="A590" s="70" t="s">
        <v>42</v>
      </c>
      <c r="B590" s="70">
        <v>1978</v>
      </c>
      <c r="C590" s="70" t="s">
        <v>53</v>
      </c>
      <c r="D590" s="70"/>
      <c r="E590" s="71" t="s">
        <v>113</v>
      </c>
    </row>
    <row r="591" spans="1:5" ht="25.5">
      <c r="A591" s="70" t="s">
        <v>42</v>
      </c>
      <c r="B591" s="70">
        <v>1978</v>
      </c>
      <c r="C591" s="70" t="s">
        <v>55</v>
      </c>
      <c r="D591" s="70"/>
      <c r="E591" s="71" t="s">
        <v>114</v>
      </c>
    </row>
    <row r="592" spans="1:5" ht="25.5">
      <c r="A592" s="70" t="s">
        <v>42</v>
      </c>
      <c r="B592" s="70">
        <v>1978</v>
      </c>
      <c r="C592" s="70" t="s">
        <v>57</v>
      </c>
      <c r="D592" s="70"/>
      <c r="E592" s="71" t="s">
        <v>115</v>
      </c>
    </row>
    <row r="593" spans="1:5" ht="25.5">
      <c r="A593" s="70" t="s">
        <v>42</v>
      </c>
      <c r="B593" s="70">
        <v>1978</v>
      </c>
      <c r="C593" s="70" t="s">
        <v>59</v>
      </c>
      <c r="D593" s="70"/>
      <c r="E593" s="71" t="s">
        <v>116</v>
      </c>
    </row>
    <row r="594" spans="1:5" ht="25.5">
      <c r="A594" s="70" t="s">
        <v>42</v>
      </c>
      <c r="B594" s="70">
        <v>1978</v>
      </c>
      <c r="C594" s="70" t="s">
        <v>61</v>
      </c>
      <c r="D594" s="70"/>
      <c r="E594" s="71" t="s">
        <v>117</v>
      </c>
    </row>
    <row r="595" spans="1:5" ht="25.5">
      <c r="A595" s="70" t="s">
        <v>42</v>
      </c>
      <c r="B595" s="70">
        <v>1978</v>
      </c>
      <c r="C595" s="70" t="s">
        <v>63</v>
      </c>
      <c r="D595" s="70"/>
      <c r="E595" s="71" t="s">
        <v>118</v>
      </c>
    </row>
    <row r="596" spans="1:5" ht="25.5">
      <c r="A596" s="70" t="s">
        <v>42</v>
      </c>
      <c r="B596" s="70">
        <v>1978</v>
      </c>
      <c r="C596" s="70" t="s">
        <v>65</v>
      </c>
      <c r="D596" s="70"/>
      <c r="E596" s="71" t="s">
        <v>119</v>
      </c>
    </row>
    <row r="597" spans="1:5" ht="25.5">
      <c r="A597" s="70" t="s">
        <v>193</v>
      </c>
      <c r="B597" s="70">
        <v>1978</v>
      </c>
      <c r="C597" s="70" t="s">
        <v>67</v>
      </c>
      <c r="D597" s="70"/>
      <c r="E597" s="71" t="s">
        <v>113</v>
      </c>
    </row>
    <row r="598" spans="1:5" ht="25.5">
      <c r="A598" s="70" t="s">
        <v>42</v>
      </c>
      <c r="B598" s="70">
        <v>1979</v>
      </c>
      <c r="C598" s="70" t="s">
        <v>43</v>
      </c>
      <c r="D598" s="70"/>
      <c r="E598" s="71" t="s">
        <v>120</v>
      </c>
    </row>
    <row r="599" spans="1:5" ht="25.5">
      <c r="A599" s="70" t="s">
        <v>42</v>
      </c>
      <c r="B599" s="70">
        <v>1979</v>
      </c>
      <c r="C599" s="70" t="s">
        <v>45</v>
      </c>
      <c r="D599" s="70"/>
      <c r="E599" s="71" t="s">
        <v>121</v>
      </c>
    </row>
    <row r="600" spans="1:5" ht="25.5">
      <c r="A600" s="70" t="s">
        <v>42</v>
      </c>
      <c r="B600" s="70">
        <v>1979</v>
      </c>
      <c r="C600" s="70" t="s">
        <v>47</v>
      </c>
      <c r="D600" s="70"/>
      <c r="E600" s="71" t="s">
        <v>122</v>
      </c>
    </row>
    <row r="601" spans="1:5" ht="25.5">
      <c r="A601" s="70" t="s">
        <v>42</v>
      </c>
      <c r="B601" s="70">
        <v>1979</v>
      </c>
      <c r="C601" s="70" t="s">
        <v>49</v>
      </c>
      <c r="D601" s="70"/>
      <c r="E601" s="71" t="s">
        <v>123</v>
      </c>
    </row>
    <row r="602" spans="1:5" ht="25.5">
      <c r="A602" s="70" t="s">
        <v>42</v>
      </c>
      <c r="B602" s="70">
        <v>1979</v>
      </c>
      <c r="C602" s="70" t="s">
        <v>51</v>
      </c>
      <c r="D602" s="70"/>
      <c r="E602" s="71" t="s">
        <v>124</v>
      </c>
    </row>
    <row r="603" spans="1:5" ht="25.5">
      <c r="A603" s="70" t="s">
        <v>42</v>
      </c>
      <c r="B603" s="70">
        <v>1979</v>
      </c>
      <c r="C603" s="70" t="s">
        <v>53</v>
      </c>
      <c r="D603" s="70"/>
      <c r="E603" s="71" t="s">
        <v>125</v>
      </c>
    </row>
    <row r="604" spans="1:5" ht="25.5">
      <c r="A604" s="70" t="s">
        <v>42</v>
      </c>
      <c r="B604" s="70">
        <v>1979</v>
      </c>
      <c r="C604" s="70" t="s">
        <v>55</v>
      </c>
      <c r="D604" s="70"/>
      <c r="E604" s="71" t="s">
        <v>126</v>
      </c>
    </row>
    <row r="605" spans="1:5" ht="25.5">
      <c r="A605" s="70" t="s">
        <v>42</v>
      </c>
      <c r="B605" s="70">
        <v>1979</v>
      </c>
      <c r="C605" s="70" t="s">
        <v>57</v>
      </c>
      <c r="D605" s="70"/>
      <c r="E605" s="71" t="s">
        <v>127</v>
      </c>
    </row>
    <row r="606" spans="1:5" ht="25.5">
      <c r="A606" s="70" t="s">
        <v>42</v>
      </c>
      <c r="B606" s="70">
        <v>1979</v>
      </c>
      <c r="C606" s="70" t="s">
        <v>59</v>
      </c>
      <c r="D606" s="70"/>
      <c r="E606" s="71" t="s">
        <v>128</v>
      </c>
    </row>
    <row r="607" spans="1:5" ht="25.5">
      <c r="A607" s="70" t="s">
        <v>42</v>
      </c>
      <c r="B607" s="70">
        <v>1979</v>
      </c>
      <c r="C607" s="70" t="s">
        <v>61</v>
      </c>
      <c r="D607" s="70"/>
      <c r="E607" s="71" t="s">
        <v>129</v>
      </c>
    </row>
    <row r="608" spans="1:5" ht="25.5">
      <c r="A608" s="70" t="s">
        <v>42</v>
      </c>
      <c r="B608" s="70">
        <v>1979</v>
      </c>
      <c r="C608" s="70" t="s">
        <v>63</v>
      </c>
      <c r="D608" s="70"/>
      <c r="E608" s="71" t="s">
        <v>130</v>
      </c>
    </row>
    <row r="609" spans="1:5" ht="25.5">
      <c r="A609" s="70" t="s">
        <v>42</v>
      </c>
      <c r="B609" s="70">
        <v>1979</v>
      </c>
      <c r="C609" s="70" t="s">
        <v>65</v>
      </c>
      <c r="D609" s="70"/>
      <c r="E609" s="71" t="s">
        <v>131</v>
      </c>
    </row>
    <row r="610" spans="1:5" ht="25.5">
      <c r="A610" s="70" t="s">
        <v>193</v>
      </c>
      <c r="B610" s="70">
        <v>1979</v>
      </c>
      <c r="C610" s="70" t="s">
        <v>67</v>
      </c>
      <c r="D610" s="70"/>
      <c r="E610" s="71" t="s">
        <v>132</v>
      </c>
    </row>
    <row r="611" spans="1:5" ht="25.5">
      <c r="A611" s="70" t="s">
        <v>42</v>
      </c>
      <c r="B611" s="70">
        <v>1980</v>
      </c>
      <c r="C611" s="70" t="s">
        <v>43</v>
      </c>
      <c r="D611" s="70"/>
      <c r="E611" s="71" t="s">
        <v>133</v>
      </c>
    </row>
    <row r="612" spans="1:5" ht="25.5">
      <c r="A612" s="70" t="s">
        <v>42</v>
      </c>
      <c r="B612" s="70">
        <v>1980</v>
      </c>
      <c r="C612" s="70" t="s">
        <v>45</v>
      </c>
      <c r="D612" s="70"/>
      <c r="E612" s="71" t="s">
        <v>134</v>
      </c>
    </row>
    <row r="613" spans="1:5" ht="25.5">
      <c r="A613" s="70" t="s">
        <v>42</v>
      </c>
      <c r="B613" s="70">
        <v>1980</v>
      </c>
      <c r="C613" s="70" t="s">
        <v>47</v>
      </c>
      <c r="D613" s="70"/>
      <c r="E613" s="71" t="s">
        <v>135</v>
      </c>
    </row>
    <row r="614" spans="1:5" ht="25.5">
      <c r="A614" s="70" t="s">
        <v>42</v>
      </c>
      <c r="B614" s="70">
        <v>1980</v>
      </c>
      <c r="C614" s="70" t="s">
        <v>49</v>
      </c>
      <c r="D614" s="70"/>
      <c r="E614" s="71" t="s">
        <v>136</v>
      </c>
    </row>
    <row r="615" spans="1:5" ht="25.5">
      <c r="A615" s="70" t="s">
        <v>42</v>
      </c>
      <c r="B615" s="70">
        <v>1980</v>
      </c>
      <c r="C615" s="70" t="s">
        <v>51</v>
      </c>
      <c r="D615" s="70"/>
      <c r="E615" s="71" t="s">
        <v>137</v>
      </c>
    </row>
    <row r="616" spans="1:5" ht="25.5">
      <c r="A616" s="70" t="s">
        <v>42</v>
      </c>
      <c r="B616" s="70">
        <v>1980</v>
      </c>
      <c r="C616" s="70" t="s">
        <v>53</v>
      </c>
      <c r="D616" s="70"/>
      <c r="E616" s="71" t="s">
        <v>138</v>
      </c>
    </row>
    <row r="617" spans="1:5" ht="25.5">
      <c r="A617" s="70" t="s">
        <v>42</v>
      </c>
      <c r="B617" s="70">
        <v>1980</v>
      </c>
      <c r="C617" s="70" t="s">
        <v>55</v>
      </c>
      <c r="D617" s="70"/>
      <c r="E617" s="71" t="s">
        <v>138</v>
      </c>
    </row>
    <row r="618" spans="1:5" ht="25.5">
      <c r="A618" s="70" t="s">
        <v>42</v>
      </c>
      <c r="B618" s="70">
        <v>1980</v>
      </c>
      <c r="C618" s="70" t="s">
        <v>57</v>
      </c>
      <c r="D618" s="70"/>
      <c r="E618" s="71" t="s">
        <v>139</v>
      </c>
    </row>
    <row r="619" spans="1:5" ht="25.5">
      <c r="A619" s="70" t="s">
        <v>42</v>
      </c>
      <c r="B619" s="70">
        <v>1980</v>
      </c>
      <c r="C619" s="70" t="s">
        <v>59</v>
      </c>
      <c r="D619" s="70"/>
      <c r="E619" s="71" t="s">
        <v>140</v>
      </c>
    </row>
    <row r="620" spans="1:5" ht="25.5">
      <c r="A620" s="70" t="s">
        <v>42</v>
      </c>
      <c r="B620" s="70">
        <v>1980</v>
      </c>
      <c r="C620" s="70" t="s">
        <v>61</v>
      </c>
      <c r="D620" s="70"/>
      <c r="E620" s="71" t="s">
        <v>141</v>
      </c>
    </row>
    <row r="621" spans="1:5" ht="25.5">
      <c r="A621" s="70" t="s">
        <v>42</v>
      </c>
      <c r="B621" s="70">
        <v>1980</v>
      </c>
      <c r="C621" s="70" t="s">
        <v>63</v>
      </c>
      <c r="D621" s="70"/>
      <c r="E621" s="71" t="s">
        <v>142</v>
      </c>
    </row>
    <row r="622" spans="1:5" ht="25.5">
      <c r="A622" s="70" t="s">
        <v>42</v>
      </c>
      <c r="B622" s="70">
        <v>1980</v>
      </c>
      <c r="C622" s="70" t="s">
        <v>65</v>
      </c>
      <c r="D622" s="70"/>
      <c r="E622" s="71" t="s">
        <v>143</v>
      </c>
    </row>
    <row r="623" spans="1:5" ht="25.5">
      <c r="A623" s="70" t="s">
        <v>193</v>
      </c>
      <c r="B623" s="70">
        <v>1980</v>
      </c>
      <c r="C623" s="70" t="s">
        <v>67</v>
      </c>
      <c r="D623" s="70"/>
      <c r="E623" s="71" t="s">
        <v>144</v>
      </c>
    </row>
    <row r="624" spans="1:5" ht="25.5">
      <c r="A624" s="70" t="s">
        <v>42</v>
      </c>
      <c r="B624" s="70">
        <v>1981</v>
      </c>
      <c r="C624" s="70" t="s">
        <v>43</v>
      </c>
      <c r="D624" s="70"/>
      <c r="E624" s="71" t="s">
        <v>145</v>
      </c>
    </row>
    <row r="625" spans="1:5" ht="25.5">
      <c r="A625" s="70" t="s">
        <v>42</v>
      </c>
      <c r="B625" s="70">
        <v>1981</v>
      </c>
      <c r="C625" s="70" t="s">
        <v>45</v>
      </c>
      <c r="D625" s="70"/>
      <c r="E625" s="71" t="s">
        <v>146</v>
      </c>
    </row>
    <row r="626" spans="1:5" ht="25.5">
      <c r="A626" s="70" t="s">
        <v>42</v>
      </c>
      <c r="B626" s="70">
        <v>1981</v>
      </c>
      <c r="C626" s="70" t="s">
        <v>47</v>
      </c>
      <c r="D626" s="70"/>
      <c r="E626" s="71" t="s">
        <v>147</v>
      </c>
    </row>
    <row r="627" spans="1:5" ht="25.5">
      <c r="A627" s="70" t="s">
        <v>42</v>
      </c>
      <c r="B627" s="70">
        <v>1981</v>
      </c>
      <c r="C627" s="70" t="s">
        <v>49</v>
      </c>
      <c r="D627" s="70"/>
      <c r="E627" s="71" t="s">
        <v>148</v>
      </c>
    </row>
    <row r="628" spans="1:5" ht="25.5">
      <c r="A628" s="70" t="s">
        <v>42</v>
      </c>
      <c r="B628" s="70">
        <v>1981</v>
      </c>
      <c r="C628" s="70" t="s">
        <v>51</v>
      </c>
      <c r="D628" s="70"/>
      <c r="E628" s="71" t="s">
        <v>149</v>
      </c>
    </row>
    <row r="629" spans="1:5" ht="25.5">
      <c r="A629" s="70" t="s">
        <v>42</v>
      </c>
      <c r="B629" s="70">
        <v>1981</v>
      </c>
      <c r="C629" s="70" t="s">
        <v>53</v>
      </c>
      <c r="D629" s="70"/>
      <c r="E629" s="71" t="s">
        <v>150</v>
      </c>
    </row>
    <row r="630" spans="1:5" ht="25.5">
      <c r="A630" s="70" t="s">
        <v>42</v>
      </c>
      <c r="B630" s="70">
        <v>1981</v>
      </c>
      <c r="C630" s="70" t="s">
        <v>55</v>
      </c>
      <c r="D630" s="70"/>
      <c r="E630" s="71" t="s">
        <v>151</v>
      </c>
    </row>
    <row r="631" spans="1:5" ht="25.5">
      <c r="A631" s="70" t="s">
        <v>42</v>
      </c>
      <c r="B631" s="70">
        <v>1981</v>
      </c>
      <c r="C631" s="70" t="s">
        <v>57</v>
      </c>
      <c r="D631" s="70"/>
      <c r="E631" s="71" t="s">
        <v>152</v>
      </c>
    </row>
    <row r="632" spans="1:5" ht="25.5">
      <c r="A632" s="70" t="s">
        <v>42</v>
      </c>
      <c r="B632" s="70">
        <v>1981</v>
      </c>
      <c r="C632" s="70" t="s">
        <v>59</v>
      </c>
      <c r="D632" s="70"/>
      <c r="E632" s="71" t="s">
        <v>153</v>
      </c>
    </row>
    <row r="633" spans="1:5" ht="25.5">
      <c r="A633" s="70" t="s">
        <v>42</v>
      </c>
      <c r="B633" s="70">
        <v>1981</v>
      </c>
      <c r="C633" s="70" t="s">
        <v>61</v>
      </c>
      <c r="D633" s="70"/>
      <c r="E633" s="71" t="s">
        <v>154</v>
      </c>
    </row>
    <row r="634" spans="1:5" ht="25.5">
      <c r="A634" s="70" t="s">
        <v>42</v>
      </c>
      <c r="B634" s="70">
        <v>1981</v>
      </c>
      <c r="C634" s="70" t="s">
        <v>63</v>
      </c>
      <c r="D634" s="70"/>
      <c r="E634" s="71" t="s">
        <v>155</v>
      </c>
    </row>
    <row r="635" spans="1:5" ht="25.5">
      <c r="A635" s="70" t="s">
        <v>42</v>
      </c>
      <c r="B635" s="70">
        <v>1981</v>
      </c>
      <c r="C635" s="70" t="s">
        <v>65</v>
      </c>
      <c r="D635" s="70"/>
      <c r="E635" s="71" t="s">
        <v>156</v>
      </c>
    </row>
    <row r="636" spans="1:5" ht="25.5">
      <c r="A636" s="70" t="s">
        <v>193</v>
      </c>
      <c r="B636" s="70">
        <v>1981</v>
      </c>
      <c r="C636" s="70" t="s">
        <v>67</v>
      </c>
      <c r="D636" s="70"/>
      <c r="E636" s="71" t="s">
        <v>157</v>
      </c>
    </row>
    <row r="637" spans="1:5" ht="25.5">
      <c r="A637" s="70" t="s">
        <v>42</v>
      </c>
      <c r="B637" s="70">
        <v>1982</v>
      </c>
      <c r="C637" s="70" t="s">
        <v>43</v>
      </c>
      <c r="D637" s="70"/>
      <c r="E637" s="71" t="s">
        <v>158</v>
      </c>
    </row>
    <row r="638" spans="1:5" ht="25.5">
      <c r="A638" s="70" t="s">
        <v>42</v>
      </c>
      <c r="B638" s="70">
        <v>1982</v>
      </c>
      <c r="C638" s="70" t="s">
        <v>45</v>
      </c>
      <c r="D638" s="70"/>
      <c r="E638" s="71" t="s">
        <v>159</v>
      </c>
    </row>
    <row r="639" spans="1:5" ht="25.5">
      <c r="A639" s="70" t="s">
        <v>42</v>
      </c>
      <c r="B639" s="70">
        <v>1982</v>
      </c>
      <c r="C639" s="70" t="s">
        <v>47</v>
      </c>
      <c r="D639" s="70"/>
      <c r="E639" s="71" t="s">
        <v>160</v>
      </c>
    </row>
    <row r="640" spans="1:5" ht="25.5">
      <c r="A640" s="70" t="s">
        <v>42</v>
      </c>
      <c r="B640" s="70">
        <v>1982</v>
      </c>
      <c r="C640" s="70" t="s">
        <v>49</v>
      </c>
      <c r="D640" s="70"/>
      <c r="E640" s="71" t="s">
        <v>161</v>
      </c>
    </row>
    <row r="641" spans="1:5" ht="25.5">
      <c r="A641" s="70" t="s">
        <v>42</v>
      </c>
      <c r="B641" s="70">
        <v>1982</v>
      </c>
      <c r="C641" s="70" t="s">
        <v>51</v>
      </c>
      <c r="D641" s="70"/>
      <c r="E641" s="71" t="s">
        <v>162</v>
      </c>
    </row>
    <row r="642" spans="1:5" ht="25.5">
      <c r="A642" s="70" t="s">
        <v>42</v>
      </c>
      <c r="B642" s="70">
        <v>1982</v>
      </c>
      <c r="C642" s="70" t="s">
        <v>53</v>
      </c>
      <c r="D642" s="70"/>
      <c r="E642" s="71" t="s">
        <v>163</v>
      </c>
    </row>
    <row r="643" spans="1:5" ht="25.5">
      <c r="A643" s="70" t="s">
        <v>42</v>
      </c>
      <c r="B643" s="70">
        <v>1982</v>
      </c>
      <c r="C643" s="70" t="s">
        <v>55</v>
      </c>
      <c r="D643" s="70"/>
      <c r="E643" s="71" t="s">
        <v>164</v>
      </c>
    </row>
    <row r="644" spans="1:5" ht="25.5">
      <c r="A644" s="70" t="s">
        <v>42</v>
      </c>
      <c r="B644" s="70">
        <v>1982</v>
      </c>
      <c r="C644" s="70" t="s">
        <v>57</v>
      </c>
      <c r="D644" s="70"/>
      <c r="E644" s="71" t="s">
        <v>165</v>
      </c>
    </row>
    <row r="645" spans="1:5" ht="25.5">
      <c r="A645" s="70" t="s">
        <v>42</v>
      </c>
      <c r="B645" s="70">
        <v>1982</v>
      </c>
      <c r="C645" s="70" t="s">
        <v>59</v>
      </c>
      <c r="D645" s="70"/>
      <c r="E645" s="71" t="s">
        <v>166</v>
      </c>
    </row>
    <row r="646" spans="1:5" ht="25.5">
      <c r="A646" s="70" t="s">
        <v>42</v>
      </c>
      <c r="B646" s="70">
        <v>1982</v>
      </c>
      <c r="C646" s="70" t="s">
        <v>61</v>
      </c>
      <c r="D646" s="70"/>
      <c r="E646" s="71" t="s">
        <v>167</v>
      </c>
    </row>
    <row r="647" spans="1:5" ht="25.5">
      <c r="A647" s="70" t="s">
        <v>42</v>
      </c>
      <c r="B647" s="70">
        <v>1982</v>
      </c>
      <c r="C647" s="70" t="s">
        <v>63</v>
      </c>
      <c r="D647" s="70"/>
      <c r="E647" s="71" t="s">
        <v>168</v>
      </c>
    </row>
    <row r="648" spans="1:5" ht="25.5">
      <c r="A648" s="70" t="s">
        <v>42</v>
      </c>
      <c r="B648" s="70">
        <v>1982</v>
      </c>
      <c r="C648" s="70" t="s">
        <v>65</v>
      </c>
      <c r="D648" s="70"/>
      <c r="E648" s="71" t="s">
        <v>169</v>
      </c>
    </row>
    <row r="649" spans="1:5" ht="25.5">
      <c r="A649" s="70" t="s">
        <v>193</v>
      </c>
      <c r="B649" s="70">
        <v>1982</v>
      </c>
      <c r="C649" s="70" t="s">
        <v>67</v>
      </c>
      <c r="D649" s="70"/>
      <c r="E649" s="71" t="s">
        <v>170</v>
      </c>
    </row>
    <row r="650" spans="1:5" ht="25.5">
      <c r="A650" s="70" t="s">
        <v>42</v>
      </c>
      <c r="B650" s="70">
        <v>1983</v>
      </c>
      <c r="C650" s="70" t="s">
        <v>43</v>
      </c>
      <c r="D650" s="70"/>
      <c r="E650" s="71" t="s">
        <v>171</v>
      </c>
    </row>
    <row r="651" spans="1:5" ht="25.5">
      <c r="A651" s="70" t="s">
        <v>42</v>
      </c>
      <c r="B651" s="70">
        <v>1983</v>
      </c>
      <c r="C651" s="70" t="s">
        <v>45</v>
      </c>
      <c r="D651" s="70"/>
      <c r="E651" s="71" t="s">
        <v>166</v>
      </c>
    </row>
    <row r="652" spans="1:5" ht="25.5">
      <c r="A652" s="70" t="s">
        <v>42</v>
      </c>
      <c r="B652" s="70">
        <v>1983</v>
      </c>
      <c r="C652" s="70" t="s">
        <v>47</v>
      </c>
      <c r="D652" s="70"/>
      <c r="E652" s="71" t="s">
        <v>166</v>
      </c>
    </row>
    <row r="653" spans="1:5" ht="25.5">
      <c r="A653" s="70" t="s">
        <v>42</v>
      </c>
      <c r="B653" s="70">
        <v>1983</v>
      </c>
      <c r="C653" s="70" t="s">
        <v>49</v>
      </c>
      <c r="D653" s="70"/>
      <c r="E653" s="71" t="s">
        <v>172</v>
      </c>
    </row>
    <row r="654" spans="1:5" ht="25.5">
      <c r="A654" s="70" t="s">
        <v>42</v>
      </c>
      <c r="B654" s="70">
        <v>1983</v>
      </c>
      <c r="C654" s="70" t="s">
        <v>51</v>
      </c>
      <c r="D654" s="70"/>
      <c r="E654" s="71" t="s">
        <v>173</v>
      </c>
    </row>
    <row r="655" spans="1:5" ht="25.5">
      <c r="A655" s="70" t="s">
        <v>42</v>
      </c>
      <c r="B655" s="70">
        <v>1983</v>
      </c>
      <c r="C655" s="70" t="s">
        <v>53</v>
      </c>
      <c r="D655" s="70"/>
      <c r="E655" s="71" t="s">
        <v>174</v>
      </c>
    </row>
    <row r="656" spans="1:5" ht="25.5">
      <c r="A656" s="70" t="s">
        <v>42</v>
      </c>
      <c r="B656" s="70">
        <v>1983</v>
      </c>
      <c r="C656" s="70" t="s">
        <v>55</v>
      </c>
      <c r="D656" s="70"/>
      <c r="E656" s="71" t="s">
        <v>175</v>
      </c>
    </row>
    <row r="657" spans="1:5" ht="25.5">
      <c r="A657" s="70" t="s">
        <v>42</v>
      </c>
      <c r="B657" s="70">
        <v>1983</v>
      </c>
      <c r="C657" s="70" t="s">
        <v>57</v>
      </c>
      <c r="D657" s="70"/>
      <c r="E657" s="71" t="s">
        <v>176</v>
      </c>
    </row>
    <row r="658" spans="1:5" ht="25.5">
      <c r="A658" s="70" t="s">
        <v>42</v>
      </c>
      <c r="B658" s="70">
        <v>1983</v>
      </c>
      <c r="C658" s="70" t="s">
        <v>59</v>
      </c>
      <c r="D658" s="70"/>
      <c r="E658" s="71" t="s">
        <v>177</v>
      </c>
    </row>
    <row r="659" spans="1:5" ht="25.5">
      <c r="A659" s="70" t="s">
        <v>42</v>
      </c>
      <c r="B659" s="70">
        <v>1983</v>
      </c>
      <c r="C659" s="70" t="s">
        <v>61</v>
      </c>
      <c r="D659" s="70"/>
      <c r="E659" s="71" t="s">
        <v>178</v>
      </c>
    </row>
    <row r="660" spans="1:5" ht="25.5">
      <c r="A660" s="70" t="s">
        <v>42</v>
      </c>
      <c r="B660" s="70">
        <v>1983</v>
      </c>
      <c r="C660" s="70" t="s">
        <v>63</v>
      </c>
      <c r="D660" s="70"/>
      <c r="E660" s="71" t="s">
        <v>179</v>
      </c>
    </row>
    <row r="661" spans="1:5" ht="25.5">
      <c r="A661" s="70" t="s">
        <v>42</v>
      </c>
      <c r="B661" s="70">
        <v>1983</v>
      </c>
      <c r="C661" s="70" t="s">
        <v>65</v>
      </c>
      <c r="D661" s="70"/>
      <c r="E661" s="71" t="s">
        <v>180</v>
      </c>
    </row>
    <row r="662" spans="1:5" ht="25.5">
      <c r="A662" s="70" t="s">
        <v>193</v>
      </c>
      <c r="B662" s="70">
        <v>1983</v>
      </c>
      <c r="C662" s="70" t="s">
        <v>67</v>
      </c>
      <c r="D662" s="70"/>
      <c r="E662" s="71" t="s">
        <v>181</v>
      </c>
    </row>
    <row r="663" spans="1:5" ht="25.5">
      <c r="A663" s="70" t="s">
        <v>42</v>
      </c>
      <c r="B663" s="70">
        <v>1984</v>
      </c>
      <c r="C663" s="70" t="s">
        <v>43</v>
      </c>
      <c r="D663" s="70"/>
      <c r="E663" s="71" t="s">
        <v>182</v>
      </c>
    </row>
    <row r="664" spans="1:5" ht="25.5">
      <c r="A664" s="70" t="s">
        <v>42</v>
      </c>
      <c r="B664" s="70">
        <v>1984</v>
      </c>
      <c r="C664" s="70" t="s">
        <v>45</v>
      </c>
      <c r="D664" s="70"/>
      <c r="E664" s="71" t="s">
        <v>183</v>
      </c>
    </row>
    <row r="665" spans="1:5" ht="25.5">
      <c r="A665" s="70" t="s">
        <v>42</v>
      </c>
      <c r="B665" s="70">
        <v>1984</v>
      </c>
      <c r="C665" s="70" t="s">
        <v>47</v>
      </c>
      <c r="D665" s="70"/>
      <c r="E665" s="71" t="s">
        <v>184</v>
      </c>
    </row>
    <row r="666" spans="1:5" ht="25.5">
      <c r="A666" s="70" t="s">
        <v>42</v>
      </c>
      <c r="B666" s="70">
        <v>1984</v>
      </c>
      <c r="C666" s="70" t="s">
        <v>49</v>
      </c>
      <c r="D666" s="70"/>
      <c r="E666" s="71" t="s">
        <v>185</v>
      </c>
    </row>
    <row r="667" spans="1:5" ht="25.5">
      <c r="A667" s="70" t="s">
        <v>42</v>
      </c>
      <c r="B667" s="70">
        <v>1984</v>
      </c>
      <c r="C667" s="70" t="s">
        <v>51</v>
      </c>
      <c r="D667" s="70"/>
      <c r="E667" s="71" t="s">
        <v>186</v>
      </c>
    </row>
    <row r="668" spans="1:5" ht="25.5">
      <c r="A668" s="70" t="s">
        <v>42</v>
      </c>
      <c r="B668" s="70">
        <v>1984</v>
      </c>
      <c r="C668" s="70" t="s">
        <v>53</v>
      </c>
      <c r="D668" s="70"/>
      <c r="E668" s="71" t="s">
        <v>187</v>
      </c>
    </row>
    <row r="669" spans="1:5" ht="25.5">
      <c r="A669" s="70" t="s">
        <v>42</v>
      </c>
      <c r="B669" s="70">
        <v>1984</v>
      </c>
      <c r="C669" s="70" t="s">
        <v>55</v>
      </c>
      <c r="D669" s="70"/>
      <c r="E669" s="71" t="s">
        <v>188</v>
      </c>
    </row>
    <row r="670" spans="1:5" ht="25.5">
      <c r="A670" s="70" t="s">
        <v>42</v>
      </c>
      <c r="B670" s="70">
        <v>1984</v>
      </c>
      <c r="C670" s="70" t="s">
        <v>57</v>
      </c>
      <c r="D670" s="70"/>
      <c r="E670" s="71" t="s">
        <v>189</v>
      </c>
    </row>
    <row r="671" spans="1:5" ht="25.5">
      <c r="A671" s="70" t="s">
        <v>42</v>
      </c>
      <c r="B671" s="70">
        <v>1984</v>
      </c>
      <c r="C671" s="70" t="s">
        <v>59</v>
      </c>
      <c r="D671" s="70"/>
      <c r="E671" s="71" t="s">
        <v>190</v>
      </c>
    </row>
    <row r="672" spans="1:5" ht="25.5">
      <c r="A672" s="70" t="s">
        <v>42</v>
      </c>
      <c r="B672" s="70">
        <v>1984</v>
      </c>
      <c r="C672" s="70" t="s">
        <v>61</v>
      </c>
      <c r="D672" s="70"/>
      <c r="E672" s="71" t="s">
        <v>191</v>
      </c>
    </row>
    <row r="673" spans="1:5" ht="25.5">
      <c r="A673" s="70" t="s">
        <v>42</v>
      </c>
      <c r="B673" s="70">
        <v>1984</v>
      </c>
      <c r="C673" s="70" t="s">
        <v>63</v>
      </c>
      <c r="D673" s="70"/>
      <c r="E673" s="71" t="s">
        <v>191</v>
      </c>
    </row>
    <row r="674" spans="1:5" ht="25.5">
      <c r="A674" s="70" t="s">
        <v>42</v>
      </c>
      <c r="B674" s="70">
        <v>1984</v>
      </c>
      <c r="C674" s="70" t="s">
        <v>65</v>
      </c>
      <c r="D674" s="70"/>
      <c r="E674" s="71" t="s">
        <v>191</v>
      </c>
    </row>
    <row r="675" spans="1:5" ht="25.5">
      <c r="A675" s="70" t="s">
        <v>193</v>
      </c>
      <c r="B675" s="70">
        <v>1984</v>
      </c>
      <c r="C675" s="70" t="s">
        <v>67</v>
      </c>
      <c r="D675" s="70"/>
      <c r="E675" s="71" t="s">
        <v>192</v>
      </c>
    </row>
    <row r="676" spans="1:5" ht="25.5">
      <c r="A676" s="70" t="s">
        <v>193</v>
      </c>
      <c r="B676" s="70">
        <v>1984</v>
      </c>
      <c r="C676" s="70" t="s">
        <v>194</v>
      </c>
      <c r="D676" s="70"/>
      <c r="E676" s="71" t="s">
        <v>195</v>
      </c>
    </row>
    <row r="677" spans="1:5" ht="25.5">
      <c r="A677" s="70" t="s">
        <v>193</v>
      </c>
      <c r="B677" s="70">
        <v>1984</v>
      </c>
      <c r="C677" s="70" t="s">
        <v>196</v>
      </c>
      <c r="D677" s="70"/>
      <c r="E677" s="71" t="s">
        <v>197</v>
      </c>
    </row>
    <row r="678" spans="1:5" ht="25.5">
      <c r="A678" s="70" t="s">
        <v>42</v>
      </c>
      <c r="B678" s="70">
        <v>1985</v>
      </c>
      <c r="C678" s="70" t="s">
        <v>43</v>
      </c>
      <c r="D678" s="70"/>
      <c r="E678" s="71" t="s">
        <v>198</v>
      </c>
    </row>
    <row r="679" spans="1:5" ht="25.5">
      <c r="A679" s="70" t="s">
        <v>42</v>
      </c>
      <c r="B679" s="70">
        <v>1985</v>
      </c>
      <c r="C679" s="70" t="s">
        <v>45</v>
      </c>
      <c r="D679" s="70"/>
      <c r="E679" s="71" t="s">
        <v>199</v>
      </c>
    </row>
    <row r="680" spans="1:5" ht="25.5">
      <c r="A680" s="70" t="s">
        <v>42</v>
      </c>
      <c r="B680" s="70">
        <v>1985</v>
      </c>
      <c r="C680" s="70" t="s">
        <v>47</v>
      </c>
      <c r="D680" s="70"/>
      <c r="E680" s="71" t="s">
        <v>200</v>
      </c>
    </row>
    <row r="681" spans="1:5" ht="25.5">
      <c r="A681" s="70" t="s">
        <v>42</v>
      </c>
      <c r="B681" s="70">
        <v>1985</v>
      </c>
      <c r="C681" s="70" t="s">
        <v>49</v>
      </c>
      <c r="D681" s="70"/>
      <c r="E681" s="71" t="s">
        <v>201</v>
      </c>
    </row>
    <row r="682" spans="1:5" ht="25.5">
      <c r="A682" s="70" t="s">
        <v>42</v>
      </c>
      <c r="B682" s="70">
        <v>1985</v>
      </c>
      <c r="C682" s="70" t="s">
        <v>51</v>
      </c>
      <c r="D682" s="70"/>
      <c r="E682" s="71" t="s">
        <v>202</v>
      </c>
    </row>
    <row r="683" spans="1:5" ht="25.5">
      <c r="A683" s="70" t="s">
        <v>42</v>
      </c>
      <c r="B683" s="70">
        <v>1985</v>
      </c>
      <c r="C683" s="70" t="s">
        <v>53</v>
      </c>
      <c r="D683" s="70"/>
      <c r="E683" s="71" t="s">
        <v>203</v>
      </c>
    </row>
    <row r="684" spans="1:5" ht="25.5">
      <c r="A684" s="70" t="s">
        <v>42</v>
      </c>
      <c r="B684" s="70">
        <v>1985</v>
      </c>
      <c r="C684" s="70" t="s">
        <v>55</v>
      </c>
      <c r="D684" s="70"/>
      <c r="E684" s="71" t="s">
        <v>204</v>
      </c>
    </row>
    <row r="685" spans="1:5" ht="25.5">
      <c r="A685" s="70" t="s">
        <v>42</v>
      </c>
      <c r="B685" s="70">
        <v>1985</v>
      </c>
      <c r="C685" s="70" t="s">
        <v>57</v>
      </c>
      <c r="D685" s="70"/>
      <c r="E685" s="71" t="s">
        <v>205</v>
      </c>
    </row>
    <row r="686" spans="1:5" ht="25.5">
      <c r="A686" s="70" t="s">
        <v>42</v>
      </c>
      <c r="B686" s="70">
        <v>1985</v>
      </c>
      <c r="C686" s="70" t="s">
        <v>59</v>
      </c>
      <c r="D686" s="70"/>
      <c r="E686" s="71" t="s">
        <v>206</v>
      </c>
    </row>
    <row r="687" spans="1:5" ht="25.5">
      <c r="A687" s="70" t="s">
        <v>42</v>
      </c>
      <c r="B687" s="70">
        <v>1985</v>
      </c>
      <c r="C687" s="70" t="s">
        <v>61</v>
      </c>
      <c r="D687" s="70"/>
      <c r="E687" s="71" t="s">
        <v>207</v>
      </c>
    </row>
    <row r="688" spans="1:5" ht="25.5">
      <c r="A688" s="70" t="s">
        <v>42</v>
      </c>
      <c r="B688" s="70">
        <v>1985</v>
      </c>
      <c r="C688" s="70" t="s">
        <v>63</v>
      </c>
      <c r="D688" s="70"/>
      <c r="E688" s="71" t="s">
        <v>208</v>
      </c>
    </row>
    <row r="689" spans="1:5" ht="25.5">
      <c r="A689" s="70" t="s">
        <v>42</v>
      </c>
      <c r="B689" s="70">
        <v>1985</v>
      </c>
      <c r="C689" s="70" t="s">
        <v>65</v>
      </c>
      <c r="D689" s="70"/>
      <c r="E689" s="71" t="s">
        <v>209</v>
      </c>
    </row>
    <row r="690" spans="1:5" ht="25.5">
      <c r="A690" s="70" t="s">
        <v>193</v>
      </c>
      <c r="B690" s="70">
        <v>1985</v>
      </c>
      <c r="C690" s="70" t="s">
        <v>67</v>
      </c>
      <c r="D690" s="70"/>
      <c r="E690" s="71" t="s">
        <v>203</v>
      </c>
    </row>
    <row r="691" spans="1:5" ht="25.5">
      <c r="A691" s="70" t="s">
        <v>193</v>
      </c>
      <c r="B691" s="70">
        <v>1985</v>
      </c>
      <c r="C691" s="70" t="s">
        <v>194</v>
      </c>
      <c r="D691" s="70"/>
      <c r="E691" s="71" t="s">
        <v>210</v>
      </c>
    </row>
    <row r="692" spans="1:5" ht="25.5">
      <c r="A692" s="70" t="s">
        <v>193</v>
      </c>
      <c r="B692" s="70">
        <v>1985</v>
      </c>
      <c r="C692" s="70" t="s">
        <v>196</v>
      </c>
      <c r="D692" s="70"/>
      <c r="E692" s="71" t="s">
        <v>211</v>
      </c>
    </row>
    <row r="693" spans="1:5" ht="25.5">
      <c r="A693" s="70" t="s">
        <v>42</v>
      </c>
      <c r="B693" s="70">
        <v>1986</v>
      </c>
      <c r="C693" s="70" t="s">
        <v>43</v>
      </c>
      <c r="D693" s="70"/>
      <c r="E693" s="71" t="s">
        <v>212</v>
      </c>
    </row>
    <row r="694" spans="1:5" ht="25.5">
      <c r="A694" s="70" t="s">
        <v>42</v>
      </c>
      <c r="B694" s="70">
        <v>1986</v>
      </c>
      <c r="C694" s="70" t="s">
        <v>45</v>
      </c>
      <c r="D694" s="70"/>
      <c r="E694" s="71" t="s">
        <v>209</v>
      </c>
    </row>
    <row r="695" spans="1:5" ht="25.5">
      <c r="A695" s="70" t="s">
        <v>42</v>
      </c>
      <c r="B695" s="70">
        <v>1986</v>
      </c>
      <c r="C695" s="70" t="s">
        <v>47</v>
      </c>
      <c r="D695" s="70"/>
      <c r="E695" s="71" t="s">
        <v>213</v>
      </c>
    </row>
    <row r="696" spans="1:5" ht="25.5">
      <c r="A696" s="70" t="s">
        <v>42</v>
      </c>
      <c r="B696" s="70">
        <v>1986</v>
      </c>
      <c r="C696" s="70" t="s">
        <v>49</v>
      </c>
      <c r="D696" s="70"/>
      <c r="E696" s="71" t="s">
        <v>214</v>
      </c>
    </row>
    <row r="697" spans="1:5" ht="25.5">
      <c r="A697" s="70" t="s">
        <v>42</v>
      </c>
      <c r="B697" s="70">
        <v>1986</v>
      </c>
      <c r="C697" s="70" t="s">
        <v>51</v>
      </c>
      <c r="D697" s="70"/>
      <c r="E697" s="71" t="s">
        <v>215</v>
      </c>
    </row>
    <row r="698" spans="1:5" ht="25.5">
      <c r="A698" s="70" t="s">
        <v>42</v>
      </c>
      <c r="B698" s="70">
        <v>1986</v>
      </c>
      <c r="C698" s="70" t="s">
        <v>53</v>
      </c>
      <c r="D698" s="70"/>
      <c r="E698" s="71" t="s">
        <v>216</v>
      </c>
    </row>
    <row r="699" spans="1:5" ht="25.5">
      <c r="A699" s="70" t="s">
        <v>42</v>
      </c>
      <c r="B699" s="70">
        <v>1986</v>
      </c>
      <c r="C699" s="70" t="s">
        <v>55</v>
      </c>
      <c r="D699" s="70"/>
      <c r="E699" s="71" t="s">
        <v>216</v>
      </c>
    </row>
    <row r="700" spans="1:5" ht="25.5">
      <c r="A700" s="70" t="s">
        <v>42</v>
      </c>
      <c r="B700" s="70">
        <v>1986</v>
      </c>
      <c r="C700" s="70" t="s">
        <v>57</v>
      </c>
      <c r="D700" s="70"/>
      <c r="E700" s="71" t="s">
        <v>217</v>
      </c>
    </row>
    <row r="701" spans="1:5" ht="25.5">
      <c r="A701" s="70" t="s">
        <v>42</v>
      </c>
      <c r="B701" s="70">
        <v>1986</v>
      </c>
      <c r="C701" s="70" t="s">
        <v>59</v>
      </c>
      <c r="D701" s="70"/>
      <c r="E701" s="71" t="s">
        <v>218</v>
      </c>
    </row>
    <row r="702" spans="1:5" ht="25.5">
      <c r="A702" s="70" t="s">
        <v>42</v>
      </c>
      <c r="B702" s="70">
        <v>1986</v>
      </c>
      <c r="C702" s="70" t="s">
        <v>61</v>
      </c>
      <c r="D702" s="70"/>
      <c r="E702" s="71" t="s">
        <v>219</v>
      </c>
    </row>
    <row r="703" spans="1:5" ht="25.5">
      <c r="A703" s="70" t="s">
        <v>42</v>
      </c>
      <c r="B703" s="70">
        <v>1986</v>
      </c>
      <c r="C703" s="70" t="s">
        <v>63</v>
      </c>
      <c r="D703" s="70"/>
      <c r="E703" s="71" t="s">
        <v>220</v>
      </c>
    </row>
    <row r="704" spans="1:5" ht="25.5">
      <c r="A704" s="70" t="s">
        <v>42</v>
      </c>
      <c r="B704" s="70">
        <v>1986</v>
      </c>
      <c r="C704" s="70" t="s">
        <v>65</v>
      </c>
      <c r="D704" s="70"/>
      <c r="E704" s="71" t="s">
        <v>221</v>
      </c>
    </row>
    <row r="705" spans="1:5" ht="25.5">
      <c r="A705" s="70" t="s">
        <v>193</v>
      </c>
      <c r="B705" s="70">
        <v>1986</v>
      </c>
      <c r="C705" s="70" t="s">
        <v>67</v>
      </c>
      <c r="D705" s="70"/>
      <c r="E705" s="71" t="s">
        <v>212</v>
      </c>
    </row>
    <row r="706" spans="1:5" ht="25.5">
      <c r="A706" s="70" t="s">
        <v>193</v>
      </c>
      <c r="B706" s="70">
        <v>1986</v>
      </c>
      <c r="C706" s="70" t="s">
        <v>194</v>
      </c>
      <c r="D706" s="70"/>
      <c r="E706" s="71" t="s">
        <v>222</v>
      </c>
    </row>
    <row r="707" spans="1:5" ht="25.5">
      <c r="A707" s="70" t="s">
        <v>193</v>
      </c>
      <c r="B707" s="70">
        <v>1986</v>
      </c>
      <c r="C707" s="70" t="s">
        <v>196</v>
      </c>
      <c r="D707" s="70"/>
      <c r="E707" s="71" t="s">
        <v>223</v>
      </c>
    </row>
    <row r="708" spans="1:5" ht="25.5">
      <c r="A708" s="70" t="s">
        <v>42</v>
      </c>
      <c r="B708" s="70">
        <v>1987</v>
      </c>
      <c r="C708" s="70" t="s">
        <v>43</v>
      </c>
      <c r="D708" s="70"/>
      <c r="E708" s="71" t="s">
        <v>224</v>
      </c>
    </row>
    <row r="709" spans="1:5" ht="25.5">
      <c r="A709" s="70" t="s">
        <v>42</v>
      </c>
      <c r="B709" s="70">
        <v>1987</v>
      </c>
      <c r="C709" s="70" t="s">
        <v>45</v>
      </c>
      <c r="D709" s="70"/>
      <c r="E709" s="71" t="s">
        <v>225</v>
      </c>
    </row>
    <row r="710" spans="1:5" ht="25.5">
      <c r="A710" s="70" t="s">
        <v>42</v>
      </c>
      <c r="B710" s="70">
        <v>1987</v>
      </c>
      <c r="C710" s="70" t="s">
        <v>47</v>
      </c>
      <c r="D710" s="70"/>
      <c r="E710" s="71" t="s">
        <v>226</v>
      </c>
    </row>
    <row r="711" spans="1:5" ht="25.5">
      <c r="A711" s="70" t="s">
        <v>42</v>
      </c>
      <c r="B711" s="70">
        <v>1987</v>
      </c>
      <c r="C711" s="70" t="s">
        <v>49</v>
      </c>
      <c r="D711" s="70"/>
      <c r="E711" s="71" t="s">
        <v>227</v>
      </c>
    </row>
    <row r="712" spans="1:5" ht="25.5">
      <c r="A712" s="70" t="s">
        <v>42</v>
      </c>
      <c r="B712" s="70">
        <v>1987</v>
      </c>
      <c r="C712" s="70" t="s">
        <v>51</v>
      </c>
      <c r="D712" s="70"/>
      <c r="E712" s="71" t="s">
        <v>228</v>
      </c>
    </row>
    <row r="713" spans="1:5" ht="25.5">
      <c r="A713" s="70" t="s">
        <v>42</v>
      </c>
      <c r="B713" s="70">
        <v>1987</v>
      </c>
      <c r="C713" s="70" t="s">
        <v>53</v>
      </c>
      <c r="D713" s="70"/>
      <c r="E713" s="71" t="s">
        <v>229</v>
      </c>
    </row>
    <row r="714" spans="1:5" ht="25.5">
      <c r="A714" s="70" t="s">
        <v>42</v>
      </c>
      <c r="B714" s="70">
        <v>1987</v>
      </c>
      <c r="C714" s="70" t="s">
        <v>55</v>
      </c>
      <c r="D714" s="70"/>
      <c r="E714" s="71" t="s">
        <v>230</v>
      </c>
    </row>
    <row r="715" spans="1:5" ht="25.5">
      <c r="A715" s="70" t="s">
        <v>42</v>
      </c>
      <c r="B715" s="70">
        <v>1987</v>
      </c>
      <c r="C715" s="70" t="s">
        <v>57</v>
      </c>
      <c r="D715" s="70"/>
      <c r="E715" s="71" t="s">
        <v>231</v>
      </c>
    </row>
    <row r="716" spans="1:5" ht="25.5">
      <c r="A716" s="70" t="s">
        <v>42</v>
      </c>
      <c r="B716" s="70">
        <v>1987</v>
      </c>
      <c r="C716" s="70" t="s">
        <v>59</v>
      </c>
      <c r="D716" s="70"/>
      <c r="E716" s="71" t="s">
        <v>232</v>
      </c>
    </row>
    <row r="717" spans="1:5" ht="25.5">
      <c r="A717" s="70" t="s">
        <v>42</v>
      </c>
      <c r="B717" s="70">
        <v>1987</v>
      </c>
      <c r="C717" s="70" t="s">
        <v>61</v>
      </c>
      <c r="D717" s="70"/>
      <c r="E717" s="71" t="s">
        <v>233</v>
      </c>
    </row>
    <row r="718" spans="1:5" ht="25.5">
      <c r="A718" s="70" t="s">
        <v>42</v>
      </c>
      <c r="B718" s="70">
        <v>1987</v>
      </c>
      <c r="C718" s="70" t="s">
        <v>63</v>
      </c>
      <c r="D718" s="70"/>
      <c r="E718" s="71" t="s">
        <v>234</v>
      </c>
    </row>
    <row r="719" spans="1:5" ht="25.5">
      <c r="A719" s="70" t="s">
        <v>42</v>
      </c>
      <c r="B719" s="70">
        <v>1987</v>
      </c>
      <c r="C719" s="70" t="s">
        <v>65</v>
      </c>
      <c r="D719" s="70"/>
      <c r="E719" s="71" t="s">
        <v>234</v>
      </c>
    </row>
    <row r="720" spans="1:5" ht="25.5">
      <c r="A720" s="70" t="s">
        <v>193</v>
      </c>
      <c r="B720" s="70">
        <v>1987</v>
      </c>
      <c r="C720" s="70" t="s">
        <v>67</v>
      </c>
      <c r="D720" s="70"/>
      <c r="E720" s="71" t="s">
        <v>235</v>
      </c>
    </row>
    <row r="721" spans="1:5" ht="25.5">
      <c r="A721" s="70" t="s">
        <v>193</v>
      </c>
      <c r="B721" s="70">
        <v>1987</v>
      </c>
      <c r="C721" s="70" t="s">
        <v>194</v>
      </c>
      <c r="D721" s="70"/>
      <c r="E721" s="71" t="s">
        <v>236</v>
      </c>
    </row>
    <row r="722" spans="1:5" ht="25.5">
      <c r="A722" s="70" t="s">
        <v>193</v>
      </c>
      <c r="B722" s="70">
        <v>1987</v>
      </c>
      <c r="C722" s="70" t="s">
        <v>196</v>
      </c>
      <c r="D722" s="70"/>
      <c r="E722" s="71" t="s">
        <v>237</v>
      </c>
    </row>
    <row r="723" spans="1:5" ht="25.5">
      <c r="A723" s="70" t="s">
        <v>42</v>
      </c>
      <c r="B723" s="70">
        <v>1988</v>
      </c>
      <c r="C723" s="70" t="s">
        <v>43</v>
      </c>
      <c r="D723" s="70"/>
      <c r="E723" s="71" t="s">
        <v>238</v>
      </c>
    </row>
    <row r="724" spans="1:5" ht="25.5">
      <c r="A724" s="70" t="s">
        <v>42</v>
      </c>
      <c r="B724" s="70">
        <v>1988</v>
      </c>
      <c r="C724" s="70" t="s">
        <v>45</v>
      </c>
      <c r="D724" s="70"/>
      <c r="E724" s="71" t="s">
        <v>239</v>
      </c>
    </row>
    <row r="725" spans="1:5" ht="25.5">
      <c r="A725" s="70" t="s">
        <v>42</v>
      </c>
      <c r="B725" s="70">
        <v>1988</v>
      </c>
      <c r="C725" s="70" t="s">
        <v>47</v>
      </c>
      <c r="D725" s="70"/>
      <c r="E725" s="71" t="s">
        <v>240</v>
      </c>
    </row>
    <row r="726" spans="1:5" ht="25.5">
      <c r="A726" s="70" t="s">
        <v>42</v>
      </c>
      <c r="B726" s="70">
        <v>1988</v>
      </c>
      <c r="C726" s="70" t="s">
        <v>49</v>
      </c>
      <c r="D726" s="70"/>
      <c r="E726" s="71" t="s">
        <v>241</v>
      </c>
    </row>
    <row r="727" spans="1:5" ht="25.5">
      <c r="A727" s="70" t="s">
        <v>42</v>
      </c>
      <c r="B727" s="70">
        <v>1988</v>
      </c>
      <c r="C727" s="70" t="s">
        <v>51</v>
      </c>
      <c r="D727" s="70"/>
      <c r="E727" s="71" t="s">
        <v>242</v>
      </c>
    </row>
    <row r="728" spans="1:5" ht="25.5">
      <c r="A728" s="70" t="s">
        <v>42</v>
      </c>
      <c r="B728" s="70">
        <v>1988</v>
      </c>
      <c r="C728" s="70" t="s">
        <v>53</v>
      </c>
      <c r="D728" s="70"/>
      <c r="E728" s="71" t="s">
        <v>243</v>
      </c>
    </row>
    <row r="729" spans="1:5" ht="25.5">
      <c r="A729" s="70" t="s">
        <v>42</v>
      </c>
      <c r="B729" s="70">
        <v>1988</v>
      </c>
      <c r="C729" s="70" t="s">
        <v>55</v>
      </c>
      <c r="D729" s="70"/>
      <c r="E729" s="71" t="s">
        <v>244</v>
      </c>
    </row>
    <row r="730" spans="1:5" ht="25.5">
      <c r="A730" s="70" t="s">
        <v>42</v>
      </c>
      <c r="B730" s="70">
        <v>1988</v>
      </c>
      <c r="C730" s="70" t="s">
        <v>57</v>
      </c>
      <c r="D730" s="70"/>
      <c r="E730" s="71" t="s">
        <v>245</v>
      </c>
    </row>
    <row r="731" spans="1:5" ht="25.5">
      <c r="A731" s="70" t="s">
        <v>42</v>
      </c>
      <c r="B731" s="70">
        <v>1988</v>
      </c>
      <c r="C731" s="70" t="s">
        <v>59</v>
      </c>
      <c r="D731" s="70"/>
      <c r="E731" s="71" t="s">
        <v>246</v>
      </c>
    </row>
    <row r="732" spans="1:5" ht="25.5">
      <c r="A732" s="70" t="s">
        <v>42</v>
      </c>
      <c r="B732" s="70">
        <v>1988</v>
      </c>
      <c r="C732" s="70" t="s">
        <v>61</v>
      </c>
      <c r="D732" s="70"/>
      <c r="E732" s="71" t="s">
        <v>247</v>
      </c>
    </row>
    <row r="733" spans="1:5" ht="25.5">
      <c r="A733" s="70" t="s">
        <v>42</v>
      </c>
      <c r="B733" s="70">
        <v>1988</v>
      </c>
      <c r="C733" s="70" t="s">
        <v>63</v>
      </c>
      <c r="D733" s="70"/>
      <c r="E733" s="71" t="s">
        <v>248</v>
      </c>
    </row>
    <row r="734" spans="1:5" ht="25.5">
      <c r="A734" s="70" t="s">
        <v>42</v>
      </c>
      <c r="B734" s="70">
        <v>1988</v>
      </c>
      <c r="C734" s="70" t="s">
        <v>65</v>
      </c>
      <c r="D734" s="70"/>
      <c r="E734" s="71" t="s">
        <v>249</v>
      </c>
    </row>
    <row r="735" spans="1:5" ht="25.5">
      <c r="A735" s="70" t="s">
        <v>193</v>
      </c>
      <c r="B735" s="70">
        <v>1988</v>
      </c>
      <c r="C735" s="70" t="s">
        <v>67</v>
      </c>
      <c r="D735" s="70"/>
      <c r="E735" s="71" t="s">
        <v>250</v>
      </c>
    </row>
    <row r="736" spans="1:5" ht="25.5">
      <c r="A736" s="70" t="s">
        <v>193</v>
      </c>
      <c r="B736" s="70">
        <v>1988</v>
      </c>
      <c r="C736" s="70" t="s">
        <v>194</v>
      </c>
      <c r="D736" s="70"/>
      <c r="E736" s="71" t="s">
        <v>251</v>
      </c>
    </row>
    <row r="737" spans="1:5" ht="25.5">
      <c r="A737" s="70" t="s">
        <v>193</v>
      </c>
      <c r="B737" s="70">
        <v>1988</v>
      </c>
      <c r="C737" s="70" t="s">
        <v>196</v>
      </c>
      <c r="D737" s="70"/>
      <c r="E737" s="71" t="s">
        <v>252</v>
      </c>
    </row>
    <row r="738" spans="1:5" ht="25.5">
      <c r="A738" s="70" t="s">
        <v>42</v>
      </c>
      <c r="B738" s="70">
        <v>1989</v>
      </c>
      <c r="C738" s="70" t="s">
        <v>43</v>
      </c>
      <c r="D738" s="70"/>
      <c r="E738" s="71" t="s">
        <v>253</v>
      </c>
    </row>
    <row r="739" spans="1:5" ht="25.5">
      <c r="A739" s="70" t="s">
        <v>42</v>
      </c>
      <c r="B739" s="70">
        <v>1989</v>
      </c>
      <c r="C739" s="70" t="s">
        <v>45</v>
      </c>
      <c r="D739" s="70"/>
      <c r="E739" s="71" t="s">
        <v>254</v>
      </c>
    </row>
    <row r="740" spans="1:5" ht="25.5">
      <c r="A740" s="70" t="s">
        <v>42</v>
      </c>
      <c r="B740" s="70">
        <v>1989</v>
      </c>
      <c r="C740" s="70" t="s">
        <v>47</v>
      </c>
      <c r="D740" s="70"/>
      <c r="E740" s="71" t="s">
        <v>255</v>
      </c>
    </row>
    <row r="741" spans="1:5" ht="25.5">
      <c r="A741" s="70" t="s">
        <v>42</v>
      </c>
      <c r="B741" s="70">
        <v>1989</v>
      </c>
      <c r="C741" s="70" t="s">
        <v>49</v>
      </c>
      <c r="D741" s="70"/>
      <c r="E741" s="71" t="s">
        <v>256</v>
      </c>
    </row>
    <row r="742" spans="1:5" ht="25.5">
      <c r="A742" s="70" t="s">
        <v>42</v>
      </c>
      <c r="B742" s="70">
        <v>1989</v>
      </c>
      <c r="C742" s="70" t="s">
        <v>51</v>
      </c>
      <c r="D742" s="70"/>
      <c r="E742" s="71" t="s">
        <v>257</v>
      </c>
    </row>
    <row r="743" spans="1:5" ht="25.5">
      <c r="A743" s="70" t="s">
        <v>42</v>
      </c>
      <c r="B743" s="70">
        <v>1989</v>
      </c>
      <c r="C743" s="70" t="s">
        <v>53</v>
      </c>
      <c r="D743" s="70"/>
      <c r="E743" s="71" t="s">
        <v>258</v>
      </c>
    </row>
    <row r="744" spans="1:5" ht="25.5">
      <c r="A744" s="70" t="s">
        <v>42</v>
      </c>
      <c r="B744" s="70">
        <v>1989</v>
      </c>
      <c r="C744" s="70" t="s">
        <v>55</v>
      </c>
      <c r="D744" s="70"/>
      <c r="E744" s="71" t="s">
        <v>259</v>
      </c>
    </row>
    <row r="745" spans="1:5" ht="25.5">
      <c r="A745" s="70" t="s">
        <v>42</v>
      </c>
      <c r="B745" s="70">
        <v>1989</v>
      </c>
      <c r="C745" s="70" t="s">
        <v>57</v>
      </c>
      <c r="D745" s="70"/>
      <c r="E745" s="71" t="s">
        <v>260</v>
      </c>
    </row>
    <row r="746" spans="1:5" ht="25.5">
      <c r="A746" s="70" t="s">
        <v>42</v>
      </c>
      <c r="B746" s="70">
        <v>1989</v>
      </c>
      <c r="C746" s="70" t="s">
        <v>59</v>
      </c>
      <c r="D746" s="70"/>
      <c r="E746" s="71" t="s">
        <v>261</v>
      </c>
    </row>
    <row r="747" spans="1:5" ht="25.5">
      <c r="A747" s="70" t="s">
        <v>42</v>
      </c>
      <c r="B747" s="70">
        <v>1989</v>
      </c>
      <c r="C747" s="70" t="s">
        <v>61</v>
      </c>
      <c r="D747" s="70"/>
      <c r="E747" s="71" t="s">
        <v>262</v>
      </c>
    </row>
    <row r="748" spans="1:5" ht="25.5">
      <c r="A748" s="70" t="s">
        <v>42</v>
      </c>
      <c r="B748" s="70">
        <v>1989</v>
      </c>
      <c r="C748" s="70" t="s">
        <v>63</v>
      </c>
      <c r="D748" s="70"/>
      <c r="E748" s="71" t="s">
        <v>263</v>
      </c>
    </row>
    <row r="749" spans="1:5" ht="25.5">
      <c r="A749" s="70" t="s">
        <v>42</v>
      </c>
      <c r="B749" s="70">
        <v>1989</v>
      </c>
      <c r="C749" s="70" t="s">
        <v>65</v>
      </c>
      <c r="D749" s="70"/>
      <c r="E749" s="71" t="s">
        <v>264</v>
      </c>
    </row>
    <row r="750" spans="1:5" ht="25.5">
      <c r="A750" s="70" t="s">
        <v>193</v>
      </c>
      <c r="B750" s="70">
        <v>1989</v>
      </c>
      <c r="C750" s="70" t="s">
        <v>67</v>
      </c>
      <c r="D750" s="70"/>
      <c r="E750" s="71" t="s">
        <v>265</v>
      </c>
    </row>
    <row r="751" spans="1:5" ht="25.5">
      <c r="A751" s="70" t="s">
        <v>193</v>
      </c>
      <c r="B751" s="70">
        <v>1989</v>
      </c>
      <c r="C751" s="70" t="s">
        <v>194</v>
      </c>
      <c r="D751" s="70"/>
      <c r="E751" s="71" t="s">
        <v>266</v>
      </c>
    </row>
    <row r="752" spans="1:5" ht="25.5">
      <c r="A752" s="70" t="s">
        <v>193</v>
      </c>
      <c r="B752" s="70">
        <v>1989</v>
      </c>
      <c r="C752" s="70" t="s">
        <v>196</v>
      </c>
      <c r="D752" s="70"/>
      <c r="E752" s="71" t="s">
        <v>267</v>
      </c>
    </row>
    <row r="753" spans="1:5" ht="25.5">
      <c r="A753" s="70" t="s">
        <v>42</v>
      </c>
      <c r="B753" s="70">
        <v>1990</v>
      </c>
      <c r="C753" s="70" t="s">
        <v>43</v>
      </c>
      <c r="D753" s="70"/>
      <c r="E753" s="71" t="s">
        <v>268</v>
      </c>
    </row>
    <row r="754" spans="1:5" ht="25.5">
      <c r="A754" s="70" t="s">
        <v>42</v>
      </c>
      <c r="B754" s="70">
        <v>1990</v>
      </c>
      <c r="C754" s="70" t="s">
        <v>45</v>
      </c>
      <c r="D754" s="70"/>
      <c r="E754" s="71" t="s">
        <v>269</v>
      </c>
    </row>
    <row r="755" spans="1:5" ht="25.5">
      <c r="A755" s="70" t="s">
        <v>42</v>
      </c>
      <c r="B755" s="70">
        <v>1990</v>
      </c>
      <c r="C755" s="70" t="s">
        <v>47</v>
      </c>
      <c r="D755" s="70"/>
      <c r="E755" s="71" t="s">
        <v>270</v>
      </c>
    </row>
    <row r="756" spans="1:5" ht="25.5">
      <c r="A756" s="70" t="s">
        <v>42</v>
      </c>
      <c r="B756" s="70">
        <v>1990</v>
      </c>
      <c r="C756" s="70" t="s">
        <v>49</v>
      </c>
      <c r="D756" s="70"/>
      <c r="E756" s="71" t="s">
        <v>271</v>
      </c>
    </row>
    <row r="757" spans="1:5" ht="25.5">
      <c r="A757" s="70" t="s">
        <v>42</v>
      </c>
      <c r="B757" s="70">
        <v>1990</v>
      </c>
      <c r="C757" s="70" t="s">
        <v>51</v>
      </c>
      <c r="D757" s="70"/>
      <c r="E757" s="71" t="s">
        <v>272</v>
      </c>
    </row>
    <row r="758" spans="1:5" ht="25.5">
      <c r="A758" s="70" t="s">
        <v>42</v>
      </c>
      <c r="B758" s="70">
        <v>1990</v>
      </c>
      <c r="C758" s="70" t="s">
        <v>53</v>
      </c>
      <c r="D758" s="70"/>
      <c r="E758" s="71" t="s">
        <v>273</v>
      </c>
    </row>
    <row r="759" spans="1:5" ht="25.5">
      <c r="A759" s="70" t="s">
        <v>42</v>
      </c>
      <c r="B759" s="70">
        <v>1990</v>
      </c>
      <c r="C759" s="70" t="s">
        <v>55</v>
      </c>
      <c r="D759" s="70"/>
      <c r="E759" s="71" t="s">
        <v>274</v>
      </c>
    </row>
    <row r="760" spans="1:5" ht="25.5">
      <c r="A760" s="70" t="s">
        <v>42</v>
      </c>
      <c r="B760" s="70">
        <v>1990</v>
      </c>
      <c r="C760" s="70" t="s">
        <v>57</v>
      </c>
      <c r="D760" s="70"/>
      <c r="E760" s="71" t="s">
        <v>275</v>
      </c>
    </row>
    <row r="761" spans="1:5" ht="25.5">
      <c r="A761" s="70" t="s">
        <v>42</v>
      </c>
      <c r="B761" s="70">
        <v>1990</v>
      </c>
      <c r="C761" s="70" t="s">
        <v>59</v>
      </c>
      <c r="D761" s="70"/>
      <c r="E761" s="71" t="s">
        <v>276</v>
      </c>
    </row>
    <row r="762" spans="1:5" ht="25.5">
      <c r="A762" s="70" t="s">
        <v>42</v>
      </c>
      <c r="B762" s="70">
        <v>1990</v>
      </c>
      <c r="C762" s="70" t="s">
        <v>61</v>
      </c>
      <c r="D762" s="70"/>
      <c r="E762" s="71" t="s">
        <v>277</v>
      </c>
    </row>
    <row r="763" spans="1:5" ht="25.5">
      <c r="A763" s="70" t="s">
        <v>42</v>
      </c>
      <c r="B763" s="70">
        <v>1990</v>
      </c>
      <c r="C763" s="70" t="s">
        <v>63</v>
      </c>
      <c r="D763" s="70"/>
      <c r="E763" s="71" t="s">
        <v>278</v>
      </c>
    </row>
    <row r="764" spans="1:5" ht="25.5">
      <c r="A764" s="70" t="s">
        <v>42</v>
      </c>
      <c r="B764" s="70">
        <v>1990</v>
      </c>
      <c r="C764" s="70" t="s">
        <v>65</v>
      </c>
      <c r="D764" s="70"/>
      <c r="E764" s="71" t="s">
        <v>278</v>
      </c>
    </row>
    <row r="765" spans="1:5" ht="25.5">
      <c r="A765" s="70" t="s">
        <v>193</v>
      </c>
      <c r="B765" s="70">
        <v>1990</v>
      </c>
      <c r="C765" s="70" t="s">
        <v>67</v>
      </c>
      <c r="D765" s="70"/>
      <c r="E765" s="71" t="s">
        <v>279</v>
      </c>
    </row>
    <row r="766" spans="1:5" ht="25.5">
      <c r="A766" s="70" t="s">
        <v>193</v>
      </c>
      <c r="B766" s="70">
        <v>1990</v>
      </c>
      <c r="C766" s="70" t="s">
        <v>194</v>
      </c>
      <c r="D766" s="70"/>
      <c r="E766" s="71" t="s">
        <v>270</v>
      </c>
    </row>
    <row r="767" spans="1:5" ht="25.5">
      <c r="A767" s="70" t="s">
        <v>193</v>
      </c>
      <c r="B767" s="70">
        <v>1990</v>
      </c>
      <c r="C767" s="70" t="s">
        <v>196</v>
      </c>
      <c r="D767" s="70"/>
      <c r="E767" s="71" t="s">
        <v>280</v>
      </c>
    </row>
    <row r="768" spans="1:5" ht="25.5">
      <c r="A768" s="70" t="s">
        <v>42</v>
      </c>
      <c r="B768" s="70">
        <v>1991</v>
      </c>
      <c r="C768" s="70" t="s">
        <v>43</v>
      </c>
      <c r="D768" s="70"/>
      <c r="E768" s="71" t="s">
        <v>281</v>
      </c>
    </row>
    <row r="769" spans="1:5" ht="25.5">
      <c r="A769" s="70" t="s">
        <v>42</v>
      </c>
      <c r="B769" s="70">
        <v>1991</v>
      </c>
      <c r="C769" s="70" t="s">
        <v>45</v>
      </c>
      <c r="D769" s="70"/>
      <c r="E769" s="71" t="s">
        <v>282</v>
      </c>
    </row>
    <row r="770" spans="1:5" ht="25.5">
      <c r="A770" s="70" t="s">
        <v>42</v>
      </c>
      <c r="B770" s="70">
        <v>1991</v>
      </c>
      <c r="C770" s="70" t="s">
        <v>47</v>
      </c>
      <c r="D770" s="70"/>
      <c r="E770" s="71" t="s">
        <v>283</v>
      </c>
    </row>
    <row r="771" spans="1:5" ht="25.5">
      <c r="A771" s="70" t="s">
        <v>42</v>
      </c>
      <c r="B771" s="70">
        <v>1991</v>
      </c>
      <c r="C771" s="70" t="s">
        <v>49</v>
      </c>
      <c r="D771" s="70"/>
      <c r="E771" s="71" t="s">
        <v>284</v>
      </c>
    </row>
    <row r="772" spans="1:5" ht="25.5">
      <c r="A772" s="70" t="s">
        <v>42</v>
      </c>
      <c r="B772" s="70">
        <v>1991</v>
      </c>
      <c r="C772" s="70" t="s">
        <v>51</v>
      </c>
      <c r="D772" s="70"/>
      <c r="E772" s="71" t="s">
        <v>285</v>
      </c>
    </row>
    <row r="773" spans="1:5" ht="25.5">
      <c r="A773" s="70" t="s">
        <v>42</v>
      </c>
      <c r="B773" s="70">
        <v>1991</v>
      </c>
      <c r="C773" s="70" t="s">
        <v>53</v>
      </c>
      <c r="D773" s="70"/>
      <c r="E773" s="71" t="s">
        <v>286</v>
      </c>
    </row>
    <row r="774" spans="1:5" ht="25.5">
      <c r="A774" s="70" t="s">
        <v>42</v>
      </c>
      <c r="B774" s="70">
        <v>1991</v>
      </c>
      <c r="C774" s="70" t="s">
        <v>55</v>
      </c>
      <c r="D774" s="70"/>
      <c r="E774" s="71" t="s">
        <v>287</v>
      </c>
    </row>
    <row r="775" spans="1:5" ht="25.5">
      <c r="A775" s="70" t="s">
        <v>42</v>
      </c>
      <c r="B775" s="70">
        <v>1991</v>
      </c>
      <c r="C775" s="70" t="s">
        <v>57</v>
      </c>
      <c r="D775" s="70"/>
      <c r="E775" s="71" t="s">
        <v>288</v>
      </c>
    </row>
    <row r="776" spans="1:5" ht="25.5">
      <c r="A776" s="70" t="s">
        <v>42</v>
      </c>
      <c r="B776" s="70">
        <v>1991</v>
      </c>
      <c r="C776" s="70" t="s">
        <v>59</v>
      </c>
      <c r="D776" s="70"/>
      <c r="E776" s="71" t="s">
        <v>289</v>
      </c>
    </row>
    <row r="777" spans="1:5" ht="25.5">
      <c r="A777" s="70" t="s">
        <v>42</v>
      </c>
      <c r="B777" s="70">
        <v>1991</v>
      </c>
      <c r="C777" s="70" t="s">
        <v>61</v>
      </c>
      <c r="D777" s="70"/>
      <c r="E777" s="71" t="s">
        <v>290</v>
      </c>
    </row>
    <row r="778" spans="1:5" ht="25.5">
      <c r="A778" s="70" t="s">
        <v>42</v>
      </c>
      <c r="B778" s="70">
        <v>1991</v>
      </c>
      <c r="C778" s="70" t="s">
        <v>63</v>
      </c>
      <c r="D778" s="70"/>
      <c r="E778" s="71" t="s">
        <v>291</v>
      </c>
    </row>
    <row r="779" spans="1:5" ht="25.5">
      <c r="A779" s="70" t="s">
        <v>42</v>
      </c>
      <c r="B779" s="70">
        <v>1991</v>
      </c>
      <c r="C779" s="70" t="s">
        <v>65</v>
      </c>
      <c r="D779" s="70"/>
      <c r="E779" s="71" t="s">
        <v>292</v>
      </c>
    </row>
    <row r="780" spans="1:5" ht="25.5">
      <c r="A780" s="70" t="s">
        <v>193</v>
      </c>
      <c r="B780" s="70">
        <v>1991</v>
      </c>
      <c r="C780" s="70" t="s">
        <v>67</v>
      </c>
      <c r="D780" s="70"/>
      <c r="E780" s="71" t="s">
        <v>287</v>
      </c>
    </row>
    <row r="781" spans="1:5" ht="25.5">
      <c r="A781" s="70" t="s">
        <v>193</v>
      </c>
      <c r="B781" s="70">
        <v>1991</v>
      </c>
      <c r="C781" s="70" t="s">
        <v>194</v>
      </c>
      <c r="D781" s="70"/>
      <c r="E781" s="71" t="s">
        <v>284</v>
      </c>
    </row>
    <row r="782" spans="1:5" ht="25.5">
      <c r="A782" s="70" t="s">
        <v>193</v>
      </c>
      <c r="B782" s="70">
        <v>1991</v>
      </c>
      <c r="C782" s="70" t="s">
        <v>196</v>
      </c>
      <c r="D782" s="70"/>
      <c r="E782" s="71" t="s">
        <v>289</v>
      </c>
    </row>
    <row r="783" spans="1:5" ht="25.5">
      <c r="A783" s="70" t="s">
        <v>42</v>
      </c>
      <c r="B783" s="70">
        <v>1992</v>
      </c>
      <c r="C783" s="70" t="s">
        <v>43</v>
      </c>
      <c r="D783" s="70"/>
      <c r="E783" s="71" t="s">
        <v>293</v>
      </c>
    </row>
    <row r="784" spans="1:5" ht="25.5">
      <c r="A784" s="70" t="s">
        <v>42</v>
      </c>
      <c r="B784" s="70">
        <v>1992</v>
      </c>
      <c r="C784" s="70" t="s">
        <v>45</v>
      </c>
      <c r="D784" s="70"/>
      <c r="E784" s="71" t="s">
        <v>294</v>
      </c>
    </row>
    <row r="785" spans="1:5" ht="25.5">
      <c r="A785" s="70" t="s">
        <v>42</v>
      </c>
      <c r="B785" s="70">
        <v>1992</v>
      </c>
      <c r="C785" s="70" t="s">
        <v>47</v>
      </c>
      <c r="D785" s="70"/>
      <c r="E785" s="71" t="s">
        <v>295</v>
      </c>
    </row>
    <row r="786" spans="1:5" ht="25.5">
      <c r="A786" s="70" t="s">
        <v>42</v>
      </c>
      <c r="B786" s="70">
        <v>1992</v>
      </c>
      <c r="C786" s="70" t="s">
        <v>49</v>
      </c>
      <c r="D786" s="70"/>
      <c r="E786" s="71" t="s">
        <v>296</v>
      </c>
    </row>
    <row r="787" spans="1:5" ht="25.5">
      <c r="A787" s="70" t="s">
        <v>42</v>
      </c>
      <c r="B787" s="70">
        <v>1992</v>
      </c>
      <c r="C787" s="70" t="s">
        <v>51</v>
      </c>
      <c r="D787" s="70"/>
      <c r="E787" s="71" t="s">
        <v>297</v>
      </c>
    </row>
    <row r="788" spans="1:5" ht="25.5">
      <c r="A788" s="70" t="s">
        <v>42</v>
      </c>
      <c r="B788" s="70">
        <v>1992</v>
      </c>
      <c r="C788" s="70" t="s">
        <v>53</v>
      </c>
      <c r="D788" s="70"/>
      <c r="E788" s="71" t="s">
        <v>298</v>
      </c>
    </row>
    <row r="789" spans="1:5" ht="25.5">
      <c r="A789" s="70" t="s">
        <v>42</v>
      </c>
      <c r="B789" s="70">
        <v>1992</v>
      </c>
      <c r="C789" s="70" t="s">
        <v>55</v>
      </c>
      <c r="D789" s="70"/>
      <c r="E789" s="71" t="s">
        <v>299</v>
      </c>
    </row>
    <row r="790" spans="1:5" ht="25.5">
      <c r="A790" s="70" t="s">
        <v>42</v>
      </c>
      <c r="B790" s="70">
        <v>1992</v>
      </c>
      <c r="C790" s="70" t="s">
        <v>57</v>
      </c>
      <c r="D790" s="70"/>
      <c r="E790" s="71" t="s">
        <v>300</v>
      </c>
    </row>
    <row r="791" spans="1:5" ht="25.5">
      <c r="A791" s="70" t="s">
        <v>42</v>
      </c>
      <c r="B791" s="70">
        <v>1992</v>
      </c>
      <c r="C791" s="70" t="s">
        <v>59</v>
      </c>
      <c r="D791" s="70"/>
      <c r="E791" s="71" t="s">
        <v>301</v>
      </c>
    </row>
    <row r="792" spans="1:5" ht="25.5">
      <c r="A792" s="70" t="s">
        <v>42</v>
      </c>
      <c r="B792" s="70">
        <v>1992</v>
      </c>
      <c r="C792" s="70" t="s">
        <v>61</v>
      </c>
      <c r="D792" s="70"/>
      <c r="E792" s="71" t="s">
        <v>302</v>
      </c>
    </row>
    <row r="793" spans="1:5" ht="25.5">
      <c r="A793" s="70" t="s">
        <v>42</v>
      </c>
      <c r="B793" s="70">
        <v>1992</v>
      </c>
      <c r="C793" s="70" t="s">
        <v>63</v>
      </c>
      <c r="D793" s="70"/>
      <c r="E793" s="71" t="s">
        <v>303</v>
      </c>
    </row>
    <row r="794" spans="1:5" ht="25.5">
      <c r="A794" s="70" t="s">
        <v>42</v>
      </c>
      <c r="B794" s="70">
        <v>1992</v>
      </c>
      <c r="C794" s="70" t="s">
        <v>65</v>
      </c>
      <c r="D794" s="70"/>
      <c r="E794" s="71" t="s">
        <v>304</v>
      </c>
    </row>
    <row r="795" spans="1:5" ht="25.5">
      <c r="A795" s="70" t="s">
        <v>193</v>
      </c>
      <c r="B795" s="70">
        <v>1992</v>
      </c>
      <c r="C795" s="70" t="s">
        <v>67</v>
      </c>
      <c r="D795" s="70"/>
      <c r="E795" s="71" t="s">
        <v>305</v>
      </c>
    </row>
    <row r="796" spans="1:5" ht="25.5">
      <c r="A796" s="70" t="s">
        <v>193</v>
      </c>
      <c r="B796" s="70">
        <v>1992</v>
      </c>
      <c r="C796" s="70" t="s">
        <v>194</v>
      </c>
      <c r="D796" s="70"/>
      <c r="E796" s="71" t="s">
        <v>306</v>
      </c>
    </row>
    <row r="797" spans="1:5" ht="25.5">
      <c r="A797" s="70" t="s">
        <v>193</v>
      </c>
      <c r="B797" s="70">
        <v>1992</v>
      </c>
      <c r="C797" s="70" t="s">
        <v>196</v>
      </c>
      <c r="D797" s="70"/>
      <c r="E797" s="71" t="s">
        <v>307</v>
      </c>
    </row>
    <row r="798" spans="1:5" ht="25.5">
      <c r="A798" s="70" t="s">
        <v>42</v>
      </c>
      <c r="B798" s="70">
        <v>1993</v>
      </c>
      <c r="C798" s="70" t="s">
        <v>43</v>
      </c>
      <c r="D798" s="70"/>
      <c r="E798" s="71" t="s">
        <v>308</v>
      </c>
    </row>
    <row r="799" spans="1:5" ht="25.5">
      <c r="A799" s="70" t="s">
        <v>42</v>
      </c>
      <c r="B799" s="70">
        <v>1993</v>
      </c>
      <c r="C799" s="70" t="s">
        <v>45</v>
      </c>
      <c r="D799" s="70"/>
      <c r="E799" s="71" t="s">
        <v>309</v>
      </c>
    </row>
    <row r="800" spans="1:5" ht="25.5">
      <c r="A800" s="70" t="s">
        <v>42</v>
      </c>
      <c r="B800" s="70">
        <v>1993</v>
      </c>
      <c r="C800" s="70" t="s">
        <v>47</v>
      </c>
      <c r="D800" s="70"/>
      <c r="E800" s="71" t="s">
        <v>310</v>
      </c>
    </row>
    <row r="801" spans="1:5" ht="25.5">
      <c r="A801" s="70" t="s">
        <v>42</v>
      </c>
      <c r="B801" s="70">
        <v>1993</v>
      </c>
      <c r="C801" s="70" t="s">
        <v>49</v>
      </c>
      <c r="D801" s="70"/>
      <c r="E801" s="71" t="s">
        <v>311</v>
      </c>
    </row>
    <row r="802" spans="1:5" ht="25.5">
      <c r="A802" s="70" t="s">
        <v>42</v>
      </c>
      <c r="B802" s="70">
        <v>1993</v>
      </c>
      <c r="C802" s="70" t="s">
        <v>51</v>
      </c>
      <c r="D802" s="70"/>
      <c r="E802" s="71" t="s">
        <v>312</v>
      </c>
    </row>
    <row r="803" spans="1:5" ht="25.5">
      <c r="A803" s="70" t="s">
        <v>42</v>
      </c>
      <c r="B803" s="70">
        <v>1993</v>
      </c>
      <c r="C803" s="70" t="s">
        <v>53</v>
      </c>
      <c r="D803" s="70"/>
      <c r="E803" s="71" t="s">
        <v>313</v>
      </c>
    </row>
    <row r="804" spans="1:5" ht="25.5">
      <c r="A804" s="70" t="s">
        <v>42</v>
      </c>
      <c r="B804" s="70">
        <v>1993</v>
      </c>
      <c r="C804" s="70" t="s">
        <v>55</v>
      </c>
      <c r="D804" s="70"/>
      <c r="E804" s="71" t="s">
        <v>313</v>
      </c>
    </row>
    <row r="805" spans="1:5" ht="25.5">
      <c r="A805" s="70" t="s">
        <v>42</v>
      </c>
      <c r="B805" s="70">
        <v>1993</v>
      </c>
      <c r="C805" s="70" t="s">
        <v>57</v>
      </c>
      <c r="D805" s="70"/>
      <c r="E805" s="71" t="s">
        <v>314</v>
      </c>
    </row>
    <row r="806" spans="1:5" ht="25.5">
      <c r="A806" s="70" t="s">
        <v>42</v>
      </c>
      <c r="B806" s="70">
        <v>1993</v>
      </c>
      <c r="C806" s="70" t="s">
        <v>59</v>
      </c>
      <c r="D806" s="70"/>
      <c r="E806" s="71" t="s">
        <v>315</v>
      </c>
    </row>
    <row r="807" spans="1:5" ht="25.5">
      <c r="A807" s="70" t="s">
        <v>42</v>
      </c>
      <c r="B807" s="70">
        <v>1993</v>
      </c>
      <c r="C807" s="70" t="s">
        <v>61</v>
      </c>
      <c r="D807" s="70"/>
      <c r="E807" s="71" t="s">
        <v>316</v>
      </c>
    </row>
    <row r="808" spans="1:5" ht="25.5">
      <c r="A808" s="70" t="s">
        <v>42</v>
      </c>
      <c r="B808" s="70">
        <v>1993</v>
      </c>
      <c r="C808" s="70" t="s">
        <v>63</v>
      </c>
      <c r="D808" s="70"/>
      <c r="E808" s="71" t="s">
        <v>317</v>
      </c>
    </row>
    <row r="809" spans="1:5" ht="25.5">
      <c r="A809" s="70" t="s">
        <v>42</v>
      </c>
      <c r="B809" s="70">
        <v>1993</v>
      </c>
      <c r="C809" s="70" t="s">
        <v>65</v>
      </c>
      <c r="D809" s="70"/>
      <c r="E809" s="71" t="s">
        <v>317</v>
      </c>
    </row>
    <row r="810" spans="1:5" ht="25.5">
      <c r="A810" s="70" t="s">
        <v>193</v>
      </c>
      <c r="B810" s="70">
        <v>1993</v>
      </c>
      <c r="C810" s="70" t="s">
        <v>67</v>
      </c>
      <c r="D810" s="70"/>
      <c r="E810" s="71" t="s">
        <v>318</v>
      </c>
    </row>
    <row r="811" spans="1:5" ht="25.5">
      <c r="A811" s="70" t="s">
        <v>193</v>
      </c>
      <c r="B811" s="70">
        <v>1993</v>
      </c>
      <c r="C811" s="70" t="s">
        <v>194</v>
      </c>
      <c r="D811" s="70"/>
      <c r="E811" s="71" t="s">
        <v>319</v>
      </c>
    </row>
    <row r="812" spans="1:5" ht="25.5">
      <c r="A812" s="70" t="s">
        <v>193</v>
      </c>
      <c r="B812" s="70">
        <v>1993</v>
      </c>
      <c r="C812" s="70" t="s">
        <v>196</v>
      </c>
      <c r="D812" s="70"/>
      <c r="E812" s="71" t="s">
        <v>320</v>
      </c>
    </row>
    <row r="813" spans="1:5" ht="25.5">
      <c r="A813" s="70" t="s">
        <v>42</v>
      </c>
      <c r="B813" s="70">
        <v>1994</v>
      </c>
      <c r="C813" s="70" t="s">
        <v>43</v>
      </c>
      <c r="D813" s="70"/>
      <c r="E813" s="71" t="s">
        <v>321</v>
      </c>
    </row>
    <row r="814" spans="1:5" ht="25.5">
      <c r="A814" s="70" t="s">
        <v>42</v>
      </c>
      <c r="B814" s="70">
        <v>1994</v>
      </c>
      <c r="C814" s="70" t="s">
        <v>45</v>
      </c>
      <c r="D814" s="70"/>
      <c r="E814" s="71" t="s">
        <v>322</v>
      </c>
    </row>
    <row r="815" spans="1:5" ht="25.5">
      <c r="A815" s="70" t="s">
        <v>42</v>
      </c>
      <c r="B815" s="70">
        <v>1994</v>
      </c>
      <c r="C815" s="70" t="s">
        <v>47</v>
      </c>
      <c r="D815" s="70"/>
      <c r="E815" s="71" t="s">
        <v>323</v>
      </c>
    </row>
    <row r="816" spans="1:5" ht="25.5">
      <c r="A816" s="70" t="s">
        <v>42</v>
      </c>
      <c r="B816" s="70">
        <v>1994</v>
      </c>
      <c r="C816" s="70" t="s">
        <v>49</v>
      </c>
      <c r="D816" s="70"/>
      <c r="E816" s="71" t="s">
        <v>324</v>
      </c>
    </row>
    <row r="817" spans="1:5" ht="25.5">
      <c r="A817" s="70" t="s">
        <v>42</v>
      </c>
      <c r="B817" s="70">
        <v>1994</v>
      </c>
      <c r="C817" s="70" t="s">
        <v>51</v>
      </c>
      <c r="D817" s="70"/>
      <c r="E817" s="71" t="s">
        <v>325</v>
      </c>
    </row>
    <row r="818" spans="1:5" ht="25.5">
      <c r="A818" s="70" t="s">
        <v>42</v>
      </c>
      <c r="B818" s="70">
        <v>1994</v>
      </c>
      <c r="C818" s="70" t="s">
        <v>53</v>
      </c>
      <c r="D818" s="70"/>
      <c r="E818" s="71" t="s">
        <v>326</v>
      </c>
    </row>
    <row r="819" spans="1:5" ht="25.5">
      <c r="A819" s="70" t="s">
        <v>42</v>
      </c>
      <c r="B819" s="70">
        <v>1994</v>
      </c>
      <c r="C819" s="70" t="s">
        <v>55</v>
      </c>
      <c r="D819" s="70"/>
      <c r="E819" s="71" t="s">
        <v>327</v>
      </c>
    </row>
    <row r="820" spans="1:5" ht="25.5">
      <c r="A820" s="70" t="s">
        <v>42</v>
      </c>
      <c r="B820" s="70">
        <v>1994</v>
      </c>
      <c r="C820" s="70" t="s">
        <v>57</v>
      </c>
      <c r="D820" s="70"/>
      <c r="E820" s="71" t="s">
        <v>328</v>
      </c>
    </row>
    <row r="821" spans="1:5" ht="25.5">
      <c r="A821" s="70" t="s">
        <v>42</v>
      </c>
      <c r="B821" s="70">
        <v>1994</v>
      </c>
      <c r="C821" s="70" t="s">
        <v>59</v>
      </c>
      <c r="D821" s="70"/>
      <c r="E821" s="71" t="s">
        <v>329</v>
      </c>
    </row>
    <row r="822" spans="1:5" ht="25.5">
      <c r="A822" s="70" t="s">
        <v>42</v>
      </c>
      <c r="B822" s="70">
        <v>1994</v>
      </c>
      <c r="C822" s="70" t="s">
        <v>61</v>
      </c>
      <c r="D822" s="70"/>
      <c r="E822" s="71" t="s">
        <v>330</v>
      </c>
    </row>
    <row r="823" spans="1:5" ht="25.5">
      <c r="A823" s="70" t="s">
        <v>42</v>
      </c>
      <c r="B823" s="70">
        <v>1994</v>
      </c>
      <c r="C823" s="70" t="s">
        <v>63</v>
      </c>
      <c r="D823" s="70"/>
      <c r="E823" s="71" t="s">
        <v>331</v>
      </c>
    </row>
    <row r="824" spans="1:5" ht="25.5">
      <c r="A824" s="70" t="s">
        <v>42</v>
      </c>
      <c r="B824" s="70">
        <v>1994</v>
      </c>
      <c r="C824" s="70" t="s">
        <v>65</v>
      </c>
      <c r="D824" s="70"/>
      <c r="E824" s="71" t="s">
        <v>331</v>
      </c>
    </row>
    <row r="825" spans="1:5" ht="25.5">
      <c r="A825" s="70" t="s">
        <v>193</v>
      </c>
      <c r="B825" s="70">
        <v>1994</v>
      </c>
      <c r="C825" s="70" t="s">
        <v>67</v>
      </c>
      <c r="D825" s="70"/>
      <c r="E825" s="71" t="s">
        <v>332</v>
      </c>
    </row>
    <row r="826" spans="1:5" ht="25.5">
      <c r="A826" s="70" t="s">
        <v>193</v>
      </c>
      <c r="B826" s="70">
        <v>1994</v>
      </c>
      <c r="C826" s="70" t="s">
        <v>194</v>
      </c>
      <c r="D826" s="70"/>
      <c r="E826" s="71" t="s">
        <v>323</v>
      </c>
    </row>
    <row r="827" spans="1:5" ht="25.5">
      <c r="A827" s="70" t="s">
        <v>193</v>
      </c>
      <c r="B827" s="70">
        <v>1994</v>
      </c>
      <c r="C827" s="70" t="s">
        <v>196</v>
      </c>
      <c r="D827" s="70"/>
      <c r="E827" s="71" t="s">
        <v>333</v>
      </c>
    </row>
    <row r="828" spans="1:5" ht="25.5">
      <c r="A828" s="70" t="s">
        <v>42</v>
      </c>
      <c r="B828" s="70">
        <v>1995</v>
      </c>
      <c r="C828" s="70" t="s">
        <v>43</v>
      </c>
      <c r="D828" s="70"/>
      <c r="E828" s="71" t="s">
        <v>334</v>
      </c>
    </row>
    <row r="829" spans="1:5" ht="25.5">
      <c r="A829" s="70" t="s">
        <v>42</v>
      </c>
      <c r="B829" s="70">
        <v>1995</v>
      </c>
      <c r="C829" s="70" t="s">
        <v>45</v>
      </c>
      <c r="D829" s="70"/>
      <c r="E829" s="71" t="s">
        <v>335</v>
      </c>
    </row>
    <row r="830" spans="1:5" ht="25.5">
      <c r="A830" s="70" t="s">
        <v>42</v>
      </c>
      <c r="B830" s="70">
        <v>1995</v>
      </c>
      <c r="C830" s="70" t="s">
        <v>47</v>
      </c>
      <c r="D830" s="70"/>
      <c r="E830" s="71" t="s">
        <v>336</v>
      </c>
    </row>
    <row r="831" spans="1:5" ht="25.5">
      <c r="A831" s="70" t="s">
        <v>42</v>
      </c>
      <c r="B831" s="70">
        <v>1995</v>
      </c>
      <c r="C831" s="70" t="s">
        <v>49</v>
      </c>
      <c r="D831" s="70"/>
      <c r="E831" s="71" t="s">
        <v>337</v>
      </c>
    </row>
    <row r="832" spans="1:5" ht="25.5">
      <c r="A832" s="70" t="s">
        <v>42</v>
      </c>
      <c r="B832" s="70">
        <v>1995</v>
      </c>
      <c r="C832" s="70" t="s">
        <v>51</v>
      </c>
      <c r="D832" s="70"/>
      <c r="E832" s="71" t="s">
        <v>338</v>
      </c>
    </row>
    <row r="833" spans="1:5" ht="25.5">
      <c r="A833" s="70" t="s">
        <v>42</v>
      </c>
      <c r="B833" s="70">
        <v>1995</v>
      </c>
      <c r="C833" s="70" t="s">
        <v>53</v>
      </c>
      <c r="D833" s="70"/>
      <c r="E833" s="71" t="s">
        <v>339</v>
      </c>
    </row>
    <row r="834" spans="1:5" ht="25.5">
      <c r="A834" s="70" t="s">
        <v>42</v>
      </c>
      <c r="B834" s="70">
        <v>1995</v>
      </c>
      <c r="C834" s="70" t="s">
        <v>55</v>
      </c>
      <c r="D834" s="70"/>
      <c r="E834" s="71" t="s">
        <v>339</v>
      </c>
    </row>
    <row r="835" spans="1:5" ht="25.5">
      <c r="A835" s="70" t="s">
        <v>42</v>
      </c>
      <c r="B835" s="70">
        <v>1995</v>
      </c>
      <c r="C835" s="70" t="s">
        <v>57</v>
      </c>
      <c r="D835" s="70"/>
      <c r="E835" s="71" t="s">
        <v>340</v>
      </c>
    </row>
    <row r="836" spans="1:5" ht="25.5">
      <c r="A836" s="70" t="s">
        <v>42</v>
      </c>
      <c r="B836" s="70">
        <v>1995</v>
      </c>
      <c r="C836" s="70" t="s">
        <v>59</v>
      </c>
      <c r="D836" s="70"/>
      <c r="E836" s="71" t="s">
        <v>341</v>
      </c>
    </row>
    <row r="837" spans="1:5" ht="25.5">
      <c r="A837" s="70" t="s">
        <v>42</v>
      </c>
      <c r="B837" s="70">
        <v>1995</v>
      </c>
      <c r="C837" s="70" t="s">
        <v>61</v>
      </c>
      <c r="D837" s="70"/>
      <c r="E837" s="71" t="s">
        <v>342</v>
      </c>
    </row>
    <row r="838" spans="1:5" ht="25.5">
      <c r="A838" s="70" t="s">
        <v>42</v>
      </c>
      <c r="B838" s="70">
        <v>1995</v>
      </c>
      <c r="C838" s="70" t="s">
        <v>63</v>
      </c>
      <c r="D838" s="70"/>
      <c r="E838" s="71" t="s">
        <v>343</v>
      </c>
    </row>
    <row r="839" spans="1:5" ht="25.5">
      <c r="A839" s="70" t="s">
        <v>42</v>
      </c>
      <c r="B839" s="70">
        <v>1995</v>
      </c>
      <c r="C839" s="70" t="s">
        <v>65</v>
      </c>
      <c r="D839" s="70"/>
      <c r="E839" s="71" t="s">
        <v>344</v>
      </c>
    </row>
    <row r="840" spans="1:5" ht="25.5">
      <c r="A840" s="70" t="s">
        <v>193</v>
      </c>
      <c r="B840" s="70">
        <v>1995</v>
      </c>
      <c r="C840" s="70" t="s">
        <v>67</v>
      </c>
      <c r="D840" s="70"/>
      <c r="E840" s="71" t="s">
        <v>345</v>
      </c>
    </row>
    <row r="841" spans="1:5" ht="25.5">
      <c r="A841" s="70" t="s">
        <v>193</v>
      </c>
      <c r="B841" s="70">
        <v>1995</v>
      </c>
      <c r="C841" s="70" t="s">
        <v>194</v>
      </c>
      <c r="D841" s="70"/>
      <c r="E841" s="71" t="s">
        <v>346</v>
      </c>
    </row>
    <row r="842" spans="1:5" ht="25.5">
      <c r="A842" s="70" t="s">
        <v>193</v>
      </c>
      <c r="B842" s="70">
        <v>1995</v>
      </c>
      <c r="C842" s="70" t="s">
        <v>196</v>
      </c>
      <c r="D842" s="70"/>
      <c r="E842" s="71" t="s">
        <v>341</v>
      </c>
    </row>
    <row r="843" spans="1:5" ht="25.5">
      <c r="A843" s="70" t="s">
        <v>42</v>
      </c>
      <c r="B843" s="70">
        <v>1996</v>
      </c>
      <c r="C843" s="70" t="s">
        <v>43</v>
      </c>
      <c r="D843" s="70"/>
      <c r="E843" s="71" t="s">
        <v>347</v>
      </c>
    </row>
    <row r="844" spans="1:5" ht="25.5">
      <c r="A844" s="70" t="s">
        <v>42</v>
      </c>
      <c r="B844" s="70">
        <v>1996</v>
      </c>
      <c r="C844" s="70" t="s">
        <v>45</v>
      </c>
      <c r="D844" s="70"/>
      <c r="E844" s="71" t="s">
        <v>348</v>
      </c>
    </row>
    <row r="845" spans="1:5" ht="25.5">
      <c r="A845" s="70" t="s">
        <v>42</v>
      </c>
      <c r="B845" s="70">
        <v>1996</v>
      </c>
      <c r="C845" s="70" t="s">
        <v>47</v>
      </c>
      <c r="D845" s="70"/>
      <c r="E845" s="71" t="s">
        <v>349</v>
      </c>
    </row>
    <row r="846" spans="1:5" ht="25.5">
      <c r="A846" s="70" t="s">
        <v>42</v>
      </c>
      <c r="B846" s="70">
        <v>1996</v>
      </c>
      <c r="C846" s="70" t="s">
        <v>49</v>
      </c>
      <c r="D846" s="70"/>
      <c r="E846" s="71" t="s">
        <v>350</v>
      </c>
    </row>
    <row r="847" spans="1:5" ht="25.5">
      <c r="A847" s="70" t="s">
        <v>42</v>
      </c>
      <c r="B847" s="70">
        <v>1996</v>
      </c>
      <c r="C847" s="70" t="s">
        <v>51</v>
      </c>
      <c r="D847" s="70"/>
      <c r="E847" s="71" t="s">
        <v>351</v>
      </c>
    </row>
    <row r="848" spans="1:5" ht="25.5">
      <c r="A848" s="70" t="s">
        <v>42</v>
      </c>
      <c r="B848" s="70">
        <v>1996</v>
      </c>
      <c r="C848" s="70" t="s">
        <v>53</v>
      </c>
      <c r="D848" s="70"/>
      <c r="E848" s="71" t="s">
        <v>352</v>
      </c>
    </row>
    <row r="849" spans="1:5" ht="25.5">
      <c r="A849" s="70" t="s">
        <v>42</v>
      </c>
      <c r="B849" s="70">
        <v>1996</v>
      </c>
      <c r="C849" s="70" t="s">
        <v>55</v>
      </c>
      <c r="D849" s="70"/>
      <c r="E849" s="71" t="s">
        <v>353</v>
      </c>
    </row>
    <row r="850" spans="1:5" ht="25.5">
      <c r="A850" s="70" t="s">
        <v>42</v>
      </c>
      <c r="B850" s="70">
        <v>1996</v>
      </c>
      <c r="C850" s="70" t="s">
        <v>57</v>
      </c>
      <c r="D850" s="70"/>
      <c r="E850" s="71" t="s">
        <v>354</v>
      </c>
    </row>
    <row r="851" spans="1:5" ht="25.5">
      <c r="A851" s="70" t="s">
        <v>42</v>
      </c>
      <c r="B851" s="70">
        <v>1996</v>
      </c>
      <c r="C851" s="70" t="s">
        <v>59</v>
      </c>
      <c r="D851" s="70"/>
      <c r="E851" s="71" t="s">
        <v>355</v>
      </c>
    </row>
    <row r="852" spans="1:5" ht="25.5">
      <c r="A852" s="70" t="s">
        <v>42</v>
      </c>
      <c r="B852" s="70">
        <v>1996</v>
      </c>
      <c r="C852" s="70" t="s">
        <v>61</v>
      </c>
      <c r="D852" s="70"/>
      <c r="E852" s="71" t="s">
        <v>356</v>
      </c>
    </row>
    <row r="853" spans="1:5" ht="25.5">
      <c r="A853" s="70" t="s">
        <v>42</v>
      </c>
      <c r="B853" s="70">
        <v>1996</v>
      </c>
      <c r="C853" s="70" t="s">
        <v>63</v>
      </c>
      <c r="D853" s="70"/>
      <c r="E853" s="71" t="s">
        <v>357</v>
      </c>
    </row>
    <row r="854" spans="1:5" ht="25.5">
      <c r="A854" s="70" t="s">
        <v>42</v>
      </c>
      <c r="B854" s="70">
        <v>1996</v>
      </c>
      <c r="C854" s="70" t="s">
        <v>65</v>
      </c>
      <c r="D854" s="70"/>
      <c r="E854" s="71" t="s">
        <v>357</v>
      </c>
    </row>
    <row r="855" spans="1:5" ht="25.5">
      <c r="A855" s="70" t="s">
        <v>193</v>
      </c>
      <c r="B855" s="70">
        <v>1996</v>
      </c>
      <c r="C855" s="70" t="s">
        <v>67</v>
      </c>
      <c r="D855" s="70"/>
      <c r="E855" s="71" t="s">
        <v>358</v>
      </c>
    </row>
    <row r="856" spans="1:5" ht="25.5">
      <c r="A856" s="70" t="s">
        <v>193</v>
      </c>
      <c r="B856" s="70">
        <v>1996</v>
      </c>
      <c r="C856" s="70" t="s">
        <v>194</v>
      </c>
      <c r="D856" s="70"/>
      <c r="E856" s="71" t="s">
        <v>359</v>
      </c>
    </row>
    <row r="857" spans="1:5" ht="25.5">
      <c r="A857" s="70" t="s">
        <v>193</v>
      </c>
      <c r="B857" s="70">
        <v>1996</v>
      </c>
      <c r="C857" s="70" t="s">
        <v>196</v>
      </c>
      <c r="D857" s="70"/>
      <c r="E857" s="71" t="s">
        <v>360</v>
      </c>
    </row>
    <row r="858" spans="1:5" ht="25.5">
      <c r="A858" s="70" t="s">
        <v>42</v>
      </c>
      <c r="B858" s="70">
        <v>1997</v>
      </c>
      <c r="C858" s="70" t="s">
        <v>43</v>
      </c>
      <c r="D858" s="70"/>
      <c r="E858" s="71" t="s">
        <v>361</v>
      </c>
    </row>
    <row r="859" spans="1:5" ht="25.5">
      <c r="A859" s="70" t="s">
        <v>42</v>
      </c>
      <c r="B859" s="70">
        <v>1997</v>
      </c>
      <c r="C859" s="70" t="s">
        <v>45</v>
      </c>
      <c r="D859" s="70"/>
      <c r="E859" s="71" t="s">
        <v>362</v>
      </c>
    </row>
    <row r="860" spans="1:5" ht="25.5">
      <c r="A860" s="70" t="s">
        <v>42</v>
      </c>
      <c r="B860" s="70">
        <v>1997</v>
      </c>
      <c r="C860" s="70" t="s">
        <v>47</v>
      </c>
      <c r="D860" s="70"/>
      <c r="E860" s="71" t="s">
        <v>363</v>
      </c>
    </row>
    <row r="861" spans="1:5" ht="25.5">
      <c r="A861" s="70" t="s">
        <v>42</v>
      </c>
      <c r="B861" s="70">
        <v>1997</v>
      </c>
      <c r="C861" s="70" t="s">
        <v>49</v>
      </c>
      <c r="D861" s="70"/>
      <c r="E861" s="71" t="s">
        <v>364</v>
      </c>
    </row>
    <row r="862" spans="1:5" ht="25.5">
      <c r="A862" s="70" t="s">
        <v>42</v>
      </c>
      <c r="B862" s="70">
        <v>1997</v>
      </c>
      <c r="C862" s="70" t="s">
        <v>51</v>
      </c>
      <c r="D862" s="70"/>
      <c r="E862" s="71" t="s">
        <v>365</v>
      </c>
    </row>
    <row r="863" spans="1:5" ht="25.5">
      <c r="A863" s="70" t="s">
        <v>42</v>
      </c>
      <c r="B863" s="70">
        <v>1997</v>
      </c>
      <c r="C863" s="70" t="s">
        <v>53</v>
      </c>
      <c r="D863" s="70"/>
      <c r="E863" s="71" t="s">
        <v>366</v>
      </c>
    </row>
    <row r="864" spans="1:5" ht="25.5">
      <c r="A864" s="70" t="s">
        <v>42</v>
      </c>
      <c r="B864" s="70">
        <v>1997</v>
      </c>
      <c r="C864" s="70" t="s">
        <v>55</v>
      </c>
      <c r="D864" s="70"/>
      <c r="E864" s="71" t="s">
        <v>367</v>
      </c>
    </row>
    <row r="865" spans="1:5" ht="25.5">
      <c r="A865" s="70" t="s">
        <v>42</v>
      </c>
      <c r="B865" s="70">
        <v>1997</v>
      </c>
      <c r="C865" s="70" t="s">
        <v>57</v>
      </c>
      <c r="D865" s="70"/>
      <c r="E865" s="71" t="s">
        <v>368</v>
      </c>
    </row>
    <row r="866" spans="1:5" ht="25.5">
      <c r="A866" s="70" t="s">
        <v>42</v>
      </c>
      <c r="B866" s="70">
        <v>1997</v>
      </c>
      <c r="C866" s="70" t="s">
        <v>59</v>
      </c>
      <c r="D866" s="70"/>
      <c r="E866" s="71" t="s">
        <v>369</v>
      </c>
    </row>
    <row r="867" spans="1:5" ht="25.5">
      <c r="A867" s="70" t="s">
        <v>42</v>
      </c>
      <c r="B867" s="70">
        <v>1997</v>
      </c>
      <c r="C867" s="70" t="s">
        <v>61</v>
      </c>
      <c r="D867" s="70"/>
      <c r="E867" s="71" t="s">
        <v>370</v>
      </c>
    </row>
    <row r="868" spans="1:5" ht="25.5">
      <c r="A868" s="70" t="s">
        <v>42</v>
      </c>
      <c r="B868" s="70">
        <v>1997</v>
      </c>
      <c r="C868" s="70" t="s">
        <v>63</v>
      </c>
      <c r="D868" s="70"/>
      <c r="E868" s="71" t="s">
        <v>371</v>
      </c>
    </row>
    <row r="869" spans="1:5" ht="25.5">
      <c r="A869" s="70" t="s">
        <v>42</v>
      </c>
      <c r="B869" s="70">
        <v>1997</v>
      </c>
      <c r="C869" s="70" t="s">
        <v>65</v>
      </c>
      <c r="D869" s="70"/>
      <c r="E869" s="71" t="s">
        <v>372</v>
      </c>
    </row>
    <row r="870" spans="1:5" ht="25.5">
      <c r="A870" s="70" t="s">
        <v>193</v>
      </c>
      <c r="B870" s="70">
        <v>1997</v>
      </c>
      <c r="C870" s="70" t="s">
        <v>67</v>
      </c>
      <c r="D870" s="70"/>
      <c r="E870" s="71" t="s">
        <v>367</v>
      </c>
    </row>
    <row r="871" spans="1:5" ht="25.5">
      <c r="A871" s="70" t="s">
        <v>193</v>
      </c>
      <c r="B871" s="70">
        <v>1997</v>
      </c>
      <c r="C871" s="70" t="s">
        <v>194</v>
      </c>
      <c r="D871" s="70"/>
      <c r="E871" s="71" t="s">
        <v>373</v>
      </c>
    </row>
    <row r="872" spans="1:5" ht="25.5">
      <c r="A872" s="70" t="s">
        <v>193</v>
      </c>
      <c r="B872" s="70">
        <v>1997</v>
      </c>
      <c r="C872" s="70" t="s">
        <v>196</v>
      </c>
      <c r="D872" s="70"/>
      <c r="E872" s="71" t="s">
        <v>369</v>
      </c>
    </row>
    <row r="873" spans="1:5" ht="25.5">
      <c r="A873" s="70" t="s">
        <v>42</v>
      </c>
      <c r="B873" s="70">
        <v>1998</v>
      </c>
      <c r="C873" s="70" t="s">
        <v>43</v>
      </c>
      <c r="D873" s="70"/>
      <c r="E873" s="71" t="s">
        <v>370</v>
      </c>
    </row>
    <row r="874" spans="1:5" ht="25.5">
      <c r="A874" s="70" t="s">
        <v>42</v>
      </c>
      <c r="B874" s="70">
        <v>1998</v>
      </c>
      <c r="C874" s="70" t="s">
        <v>45</v>
      </c>
      <c r="D874" s="70"/>
      <c r="E874" s="71" t="s">
        <v>374</v>
      </c>
    </row>
    <row r="875" spans="1:5" ht="25.5">
      <c r="A875" s="70" t="s">
        <v>42</v>
      </c>
      <c r="B875" s="70">
        <v>1998</v>
      </c>
      <c r="C875" s="70" t="s">
        <v>47</v>
      </c>
      <c r="D875" s="70"/>
      <c r="E875" s="71" t="s">
        <v>375</v>
      </c>
    </row>
    <row r="876" spans="1:5" ht="25.5">
      <c r="A876" s="70" t="s">
        <v>42</v>
      </c>
      <c r="B876" s="70">
        <v>1998</v>
      </c>
      <c r="C876" s="70" t="s">
        <v>49</v>
      </c>
      <c r="D876" s="70"/>
      <c r="E876" s="71" t="s">
        <v>376</v>
      </c>
    </row>
    <row r="877" spans="1:5" ht="25.5">
      <c r="A877" s="70" t="s">
        <v>42</v>
      </c>
      <c r="B877" s="70">
        <v>1998</v>
      </c>
      <c r="C877" s="70" t="s">
        <v>51</v>
      </c>
      <c r="D877" s="70"/>
      <c r="E877" s="71" t="s">
        <v>377</v>
      </c>
    </row>
    <row r="878" spans="1:5" ht="25.5">
      <c r="A878" s="70" t="s">
        <v>42</v>
      </c>
      <c r="B878" s="70">
        <v>1998</v>
      </c>
      <c r="C878" s="70" t="s">
        <v>53</v>
      </c>
      <c r="D878" s="70"/>
      <c r="E878" s="71" t="s">
        <v>378</v>
      </c>
    </row>
    <row r="879" spans="1:5" ht="25.5">
      <c r="A879" s="70" t="s">
        <v>42</v>
      </c>
      <c r="B879" s="70">
        <v>1998</v>
      </c>
      <c r="C879" s="70" t="s">
        <v>55</v>
      </c>
      <c r="D879" s="70"/>
      <c r="E879" s="71" t="s">
        <v>379</v>
      </c>
    </row>
    <row r="880" spans="1:5" ht="25.5">
      <c r="A880" s="70" t="s">
        <v>42</v>
      </c>
      <c r="B880" s="70">
        <v>1998</v>
      </c>
      <c r="C880" s="70" t="s">
        <v>57</v>
      </c>
      <c r="D880" s="70"/>
      <c r="E880" s="71" t="s">
        <v>380</v>
      </c>
    </row>
    <row r="881" spans="1:5" ht="25.5">
      <c r="A881" s="70" t="s">
        <v>42</v>
      </c>
      <c r="B881" s="70">
        <v>1998</v>
      </c>
      <c r="C881" s="70" t="s">
        <v>59</v>
      </c>
      <c r="D881" s="70"/>
      <c r="E881" s="71" t="s">
        <v>381</v>
      </c>
    </row>
    <row r="882" spans="1:5" ht="25.5">
      <c r="A882" s="70" t="s">
        <v>42</v>
      </c>
      <c r="B882" s="70">
        <v>1998</v>
      </c>
      <c r="C882" s="70" t="s">
        <v>61</v>
      </c>
      <c r="D882" s="70"/>
      <c r="E882" s="71" t="s">
        <v>382</v>
      </c>
    </row>
    <row r="883" spans="1:5" ht="25.5">
      <c r="A883" s="70" t="s">
        <v>42</v>
      </c>
      <c r="B883" s="70">
        <v>1998</v>
      </c>
      <c r="C883" s="70" t="s">
        <v>63</v>
      </c>
      <c r="D883" s="70"/>
      <c r="E883" s="71" t="s">
        <v>382</v>
      </c>
    </row>
    <row r="884" spans="1:5" ht="25.5">
      <c r="A884" s="70" t="s">
        <v>42</v>
      </c>
      <c r="B884" s="70">
        <v>1998</v>
      </c>
      <c r="C884" s="70" t="s">
        <v>65</v>
      </c>
      <c r="D884" s="70"/>
      <c r="E884" s="71" t="s">
        <v>383</v>
      </c>
    </row>
    <row r="885" spans="1:5" ht="25.5">
      <c r="A885" s="70" t="s">
        <v>193</v>
      </c>
      <c r="B885" s="70">
        <v>1998</v>
      </c>
      <c r="C885" s="70" t="s">
        <v>67</v>
      </c>
      <c r="D885" s="70"/>
      <c r="E885" s="71" t="s">
        <v>378</v>
      </c>
    </row>
    <row r="886" spans="1:5" ht="25.5">
      <c r="A886" s="70" t="s">
        <v>193</v>
      </c>
      <c r="B886" s="70">
        <v>1998</v>
      </c>
      <c r="C886" s="70" t="s">
        <v>194</v>
      </c>
      <c r="D886" s="70"/>
      <c r="E886" s="71" t="s">
        <v>384</v>
      </c>
    </row>
    <row r="887" spans="1:5" ht="25.5">
      <c r="A887" s="70" t="s">
        <v>193</v>
      </c>
      <c r="B887" s="70">
        <v>1998</v>
      </c>
      <c r="C887" s="70" t="s">
        <v>196</v>
      </c>
      <c r="D887" s="70"/>
      <c r="E887" s="71" t="s">
        <v>385</v>
      </c>
    </row>
    <row r="888" spans="1:5" ht="25.5">
      <c r="A888" s="70" t="s">
        <v>42</v>
      </c>
      <c r="B888" s="70">
        <v>1999</v>
      </c>
      <c r="C888" s="70" t="s">
        <v>43</v>
      </c>
      <c r="D888" s="70"/>
      <c r="E888" s="71" t="s">
        <v>386</v>
      </c>
    </row>
    <row r="889" spans="1:5" ht="25.5">
      <c r="A889" s="70" t="s">
        <v>42</v>
      </c>
      <c r="B889" s="70">
        <v>1999</v>
      </c>
      <c r="C889" s="70" t="s">
        <v>45</v>
      </c>
      <c r="D889" s="70"/>
      <c r="E889" s="71" t="s">
        <v>387</v>
      </c>
    </row>
    <row r="890" spans="1:5" ht="25.5">
      <c r="A890" s="70" t="s">
        <v>42</v>
      </c>
      <c r="B890" s="70">
        <v>1999</v>
      </c>
      <c r="C890" s="70" t="s">
        <v>47</v>
      </c>
      <c r="D890" s="70"/>
      <c r="E890" s="71" t="s">
        <v>388</v>
      </c>
    </row>
    <row r="891" spans="1:5" ht="25.5">
      <c r="A891" s="70" t="s">
        <v>42</v>
      </c>
      <c r="B891" s="70">
        <v>1999</v>
      </c>
      <c r="C891" s="70" t="s">
        <v>49</v>
      </c>
      <c r="D891" s="70"/>
      <c r="E891" s="71" t="s">
        <v>389</v>
      </c>
    </row>
    <row r="892" spans="1:5" ht="25.5">
      <c r="A892" s="70" t="s">
        <v>42</v>
      </c>
      <c r="B892" s="70">
        <v>1999</v>
      </c>
      <c r="C892" s="70" t="s">
        <v>51</v>
      </c>
      <c r="D892" s="70"/>
      <c r="E892" s="71" t="s">
        <v>389</v>
      </c>
    </row>
    <row r="893" spans="1:5" ht="25.5">
      <c r="A893" s="70" t="s">
        <v>42</v>
      </c>
      <c r="B893" s="70">
        <v>1999</v>
      </c>
      <c r="C893" s="70" t="s">
        <v>53</v>
      </c>
      <c r="D893" s="70"/>
      <c r="E893" s="71" t="s">
        <v>389</v>
      </c>
    </row>
    <row r="894" spans="1:5" ht="25.5">
      <c r="A894" s="70" t="s">
        <v>42</v>
      </c>
      <c r="B894" s="70">
        <v>1999</v>
      </c>
      <c r="C894" s="70" t="s">
        <v>55</v>
      </c>
      <c r="D894" s="70"/>
      <c r="E894" s="71" t="s">
        <v>390</v>
      </c>
    </row>
    <row r="895" spans="1:5" ht="25.5">
      <c r="A895" s="70" t="s">
        <v>42</v>
      </c>
      <c r="B895" s="70">
        <v>1999</v>
      </c>
      <c r="C895" s="70" t="s">
        <v>57</v>
      </c>
      <c r="D895" s="70"/>
      <c r="E895" s="71" t="s">
        <v>391</v>
      </c>
    </row>
    <row r="896" spans="1:5" ht="25.5">
      <c r="A896" s="70" t="s">
        <v>42</v>
      </c>
      <c r="B896" s="70">
        <v>1999</v>
      </c>
      <c r="C896" s="70" t="s">
        <v>59</v>
      </c>
      <c r="D896" s="70"/>
      <c r="E896" s="71" t="s">
        <v>392</v>
      </c>
    </row>
    <row r="897" spans="1:5" ht="25.5">
      <c r="A897" s="70" t="s">
        <v>42</v>
      </c>
      <c r="B897" s="70">
        <v>1999</v>
      </c>
      <c r="C897" s="70" t="s">
        <v>61</v>
      </c>
      <c r="D897" s="70"/>
      <c r="E897" s="71" t="s">
        <v>393</v>
      </c>
    </row>
    <row r="898" spans="1:5" ht="25.5">
      <c r="A898" s="70" t="s">
        <v>42</v>
      </c>
      <c r="B898" s="70">
        <v>1999</v>
      </c>
      <c r="C898" s="70" t="s">
        <v>63</v>
      </c>
      <c r="D898" s="70"/>
      <c r="E898" s="71" t="s">
        <v>394</v>
      </c>
    </row>
    <row r="899" spans="1:5" ht="25.5">
      <c r="A899" s="70" t="s">
        <v>42</v>
      </c>
      <c r="B899" s="70">
        <v>1999</v>
      </c>
      <c r="C899" s="70" t="s">
        <v>65</v>
      </c>
      <c r="D899" s="70"/>
      <c r="E899" s="71" t="s">
        <v>394</v>
      </c>
    </row>
    <row r="900" spans="1:5" ht="25.5">
      <c r="A900" s="70" t="s">
        <v>193</v>
      </c>
      <c r="B900" s="70">
        <v>1999</v>
      </c>
      <c r="C900" s="70" t="s">
        <v>67</v>
      </c>
      <c r="D900" s="70"/>
      <c r="E900" s="71" t="s">
        <v>395</v>
      </c>
    </row>
    <row r="901" spans="1:5" ht="25.5">
      <c r="A901" s="70" t="s">
        <v>193</v>
      </c>
      <c r="B901" s="70">
        <v>1999</v>
      </c>
      <c r="C901" s="70" t="s">
        <v>194</v>
      </c>
      <c r="D901" s="70"/>
      <c r="E901" s="71" t="s">
        <v>396</v>
      </c>
    </row>
    <row r="902" spans="1:5" ht="25.5">
      <c r="A902" s="70" t="s">
        <v>193</v>
      </c>
      <c r="B902" s="70">
        <v>1999</v>
      </c>
      <c r="C902" s="70" t="s">
        <v>196</v>
      </c>
      <c r="D902" s="70"/>
      <c r="E902" s="71" t="s">
        <v>397</v>
      </c>
    </row>
    <row r="903" spans="1:5" ht="25.5">
      <c r="A903" s="70" t="s">
        <v>42</v>
      </c>
      <c r="B903" s="70">
        <v>2000</v>
      </c>
      <c r="C903" s="70" t="s">
        <v>43</v>
      </c>
      <c r="D903" s="70"/>
      <c r="E903" s="71" t="s">
        <v>398</v>
      </c>
    </row>
    <row r="904" spans="1:5" ht="25.5">
      <c r="A904" s="70" t="s">
        <v>42</v>
      </c>
      <c r="B904" s="70">
        <v>2000</v>
      </c>
      <c r="C904" s="70" t="s">
        <v>45</v>
      </c>
      <c r="D904" s="70"/>
      <c r="E904" s="71" t="s">
        <v>399</v>
      </c>
    </row>
    <row r="905" spans="1:5" ht="25.5">
      <c r="A905" s="70" t="s">
        <v>42</v>
      </c>
      <c r="B905" s="70">
        <v>2000</v>
      </c>
      <c r="C905" s="70" t="s">
        <v>47</v>
      </c>
      <c r="D905" s="70"/>
      <c r="E905" s="71" t="s">
        <v>400</v>
      </c>
    </row>
    <row r="906" spans="1:5" ht="25.5">
      <c r="A906" s="70" t="s">
        <v>42</v>
      </c>
      <c r="B906" s="70">
        <v>2000</v>
      </c>
      <c r="C906" s="70" t="s">
        <v>49</v>
      </c>
      <c r="D906" s="70"/>
      <c r="E906" s="71" t="s">
        <v>401</v>
      </c>
    </row>
    <row r="907" spans="1:5" ht="25.5">
      <c r="A907" s="70" t="s">
        <v>42</v>
      </c>
      <c r="B907" s="70">
        <v>2000</v>
      </c>
      <c r="C907" s="70" t="s">
        <v>51</v>
      </c>
      <c r="D907" s="70"/>
      <c r="E907" s="71" t="s">
        <v>402</v>
      </c>
    </row>
    <row r="908" spans="1:5" ht="25.5">
      <c r="A908" s="70" t="s">
        <v>42</v>
      </c>
      <c r="B908" s="70">
        <v>2000</v>
      </c>
      <c r="C908" s="70" t="s">
        <v>53</v>
      </c>
      <c r="D908" s="70"/>
      <c r="E908" s="71" t="s">
        <v>403</v>
      </c>
    </row>
    <row r="909" spans="1:5" ht="25.5">
      <c r="A909" s="70" t="s">
        <v>42</v>
      </c>
      <c r="B909" s="70">
        <v>2000</v>
      </c>
      <c r="C909" s="70" t="s">
        <v>55</v>
      </c>
      <c r="D909" s="70"/>
      <c r="E909" s="71" t="s">
        <v>404</v>
      </c>
    </row>
    <row r="910" spans="1:5" ht="25.5">
      <c r="A910" s="70" t="s">
        <v>42</v>
      </c>
      <c r="B910" s="70">
        <v>2000</v>
      </c>
      <c r="C910" s="70" t="s">
        <v>57</v>
      </c>
      <c r="D910" s="70"/>
      <c r="E910" s="71" t="s">
        <v>404</v>
      </c>
    </row>
    <row r="911" spans="1:5" ht="25.5">
      <c r="A911" s="70" t="s">
        <v>42</v>
      </c>
      <c r="B911" s="70">
        <v>2000</v>
      </c>
      <c r="C911" s="70" t="s">
        <v>59</v>
      </c>
      <c r="D911" s="70"/>
      <c r="E911" s="71" t="s">
        <v>405</v>
      </c>
    </row>
    <row r="912" spans="1:5" ht="25.5">
      <c r="A912" s="70" t="s">
        <v>42</v>
      </c>
      <c r="B912" s="70">
        <v>2000</v>
      </c>
      <c r="C912" s="70" t="s">
        <v>61</v>
      </c>
      <c r="D912" s="70"/>
      <c r="E912" s="71" t="s">
        <v>406</v>
      </c>
    </row>
    <row r="913" spans="1:5" ht="25.5">
      <c r="A913" s="70" t="s">
        <v>42</v>
      </c>
      <c r="B913" s="70">
        <v>2000</v>
      </c>
      <c r="C913" s="70" t="s">
        <v>63</v>
      </c>
      <c r="D913" s="70"/>
      <c r="E913" s="71" t="s">
        <v>407</v>
      </c>
    </row>
    <row r="914" spans="1:5" ht="25.5">
      <c r="A914" s="70" t="s">
        <v>42</v>
      </c>
      <c r="B914" s="70">
        <v>2000</v>
      </c>
      <c r="C914" s="70" t="s">
        <v>65</v>
      </c>
      <c r="D914" s="70"/>
      <c r="E914" s="71" t="s">
        <v>406</v>
      </c>
    </row>
    <row r="915" spans="1:5" ht="25.5">
      <c r="A915" s="70" t="s">
        <v>193</v>
      </c>
      <c r="B915" s="70">
        <v>2000</v>
      </c>
      <c r="C915" s="70" t="s">
        <v>67</v>
      </c>
      <c r="D915" s="70"/>
      <c r="E915" s="71" t="s">
        <v>408</v>
      </c>
    </row>
    <row r="916" spans="1:5" ht="25.5">
      <c r="A916" s="70" t="s">
        <v>193</v>
      </c>
      <c r="B916" s="70">
        <v>2000</v>
      </c>
      <c r="C916" s="70" t="s">
        <v>194</v>
      </c>
      <c r="D916" s="70"/>
      <c r="E916" s="71" t="s">
        <v>409</v>
      </c>
    </row>
    <row r="917" spans="1:5" ht="25.5">
      <c r="A917" s="70" t="s">
        <v>193</v>
      </c>
      <c r="B917" s="70">
        <v>2000</v>
      </c>
      <c r="C917" s="70" t="s">
        <v>196</v>
      </c>
      <c r="D917" s="70"/>
      <c r="E917" s="71" t="s">
        <v>410</v>
      </c>
    </row>
    <row r="918" spans="1:5" ht="25.5">
      <c r="A918" s="70" t="s">
        <v>42</v>
      </c>
      <c r="B918" s="70">
        <v>2001</v>
      </c>
      <c r="C918" s="70" t="s">
        <v>43</v>
      </c>
      <c r="D918" s="70"/>
      <c r="E918" s="71" t="s">
        <v>411</v>
      </c>
    </row>
    <row r="919" spans="1:5" ht="25.5">
      <c r="A919" s="70" t="s">
        <v>42</v>
      </c>
      <c r="B919" s="70">
        <v>2001</v>
      </c>
      <c r="C919" s="70" t="s">
        <v>45</v>
      </c>
      <c r="D919" s="70"/>
      <c r="E919" s="71" t="s">
        <v>412</v>
      </c>
    </row>
    <row r="920" spans="1:5" ht="25.5">
      <c r="A920" s="70" t="s">
        <v>42</v>
      </c>
      <c r="B920" s="70">
        <v>2001</v>
      </c>
      <c r="C920" s="70" t="s">
        <v>47</v>
      </c>
      <c r="D920" s="70"/>
      <c r="E920" s="71" t="s">
        <v>413</v>
      </c>
    </row>
    <row r="921" spans="1:5" ht="25.5">
      <c r="A921" s="70" t="s">
        <v>42</v>
      </c>
      <c r="B921" s="70">
        <v>2001</v>
      </c>
      <c r="C921" s="70" t="s">
        <v>49</v>
      </c>
      <c r="D921" s="70"/>
      <c r="E921" s="71" t="s">
        <v>414</v>
      </c>
    </row>
    <row r="922" spans="1:5" ht="25.5">
      <c r="A922" s="70" t="s">
        <v>42</v>
      </c>
      <c r="B922" s="70">
        <v>2001</v>
      </c>
      <c r="C922" s="70" t="s">
        <v>51</v>
      </c>
      <c r="D922" s="70"/>
      <c r="E922" s="71" t="s">
        <v>415</v>
      </c>
    </row>
    <row r="923" spans="1:5" ht="25.5">
      <c r="A923" s="70" t="s">
        <v>42</v>
      </c>
      <c r="B923" s="70">
        <v>2001</v>
      </c>
      <c r="C923" s="70" t="s">
        <v>53</v>
      </c>
      <c r="D923" s="70"/>
      <c r="E923" s="71" t="s">
        <v>416</v>
      </c>
    </row>
    <row r="924" spans="1:5" ht="25.5">
      <c r="A924" s="70" t="s">
        <v>42</v>
      </c>
      <c r="B924" s="70">
        <v>2001</v>
      </c>
      <c r="C924" s="70" t="s">
        <v>55</v>
      </c>
      <c r="D924" s="70"/>
      <c r="E924" s="71" t="s">
        <v>417</v>
      </c>
    </row>
    <row r="925" spans="1:5" ht="25.5">
      <c r="A925" s="70" t="s">
        <v>42</v>
      </c>
      <c r="B925" s="70">
        <v>2001</v>
      </c>
      <c r="C925" s="70" t="s">
        <v>57</v>
      </c>
      <c r="D925" s="70"/>
      <c r="E925" s="71" t="s">
        <v>417</v>
      </c>
    </row>
    <row r="926" spans="1:5" ht="25.5">
      <c r="A926" s="70" t="s">
        <v>42</v>
      </c>
      <c r="B926" s="70">
        <v>2001</v>
      </c>
      <c r="C926" s="70" t="s">
        <v>59</v>
      </c>
      <c r="D926" s="70"/>
      <c r="E926" s="71" t="s">
        <v>418</v>
      </c>
    </row>
    <row r="927" spans="1:5" ht="25.5">
      <c r="A927" s="70" t="s">
        <v>42</v>
      </c>
      <c r="B927" s="70">
        <v>2001</v>
      </c>
      <c r="C927" s="70" t="s">
        <v>61</v>
      </c>
      <c r="D927" s="70"/>
      <c r="E927" s="71" t="s">
        <v>415</v>
      </c>
    </row>
    <row r="928" spans="1:5" ht="25.5">
      <c r="A928" s="70" t="s">
        <v>42</v>
      </c>
      <c r="B928" s="70">
        <v>2001</v>
      </c>
      <c r="C928" s="70" t="s">
        <v>63</v>
      </c>
      <c r="D928" s="70"/>
      <c r="E928" s="71" t="s">
        <v>419</v>
      </c>
    </row>
    <row r="929" spans="1:5" ht="25.5">
      <c r="A929" s="70" t="s">
        <v>42</v>
      </c>
      <c r="B929" s="70">
        <v>2001</v>
      </c>
      <c r="C929" s="70" t="s">
        <v>65</v>
      </c>
      <c r="D929" s="70"/>
      <c r="E929" s="71" t="s">
        <v>420</v>
      </c>
    </row>
    <row r="930" spans="1:5" ht="25.5">
      <c r="A930" s="70" t="s">
        <v>193</v>
      </c>
      <c r="B930" s="70">
        <v>2001</v>
      </c>
      <c r="C930" s="70" t="s">
        <v>67</v>
      </c>
      <c r="D930" s="70"/>
      <c r="E930" s="71" t="s">
        <v>421</v>
      </c>
    </row>
    <row r="931" spans="1:5" ht="25.5">
      <c r="A931" s="70" t="s">
        <v>193</v>
      </c>
      <c r="B931" s="70">
        <v>2001</v>
      </c>
      <c r="C931" s="70" t="s">
        <v>194</v>
      </c>
      <c r="D931" s="70"/>
      <c r="E931" s="71" t="s">
        <v>422</v>
      </c>
    </row>
    <row r="932" spans="1:5" ht="25.5">
      <c r="A932" s="70" t="s">
        <v>193</v>
      </c>
      <c r="B932" s="70">
        <v>2001</v>
      </c>
      <c r="C932" s="70" t="s">
        <v>196</v>
      </c>
      <c r="D932" s="70"/>
      <c r="E932" s="71" t="s">
        <v>417</v>
      </c>
    </row>
    <row r="933" spans="1:5" ht="25.5">
      <c r="A933" s="70" t="s">
        <v>42</v>
      </c>
      <c r="B933" s="70">
        <v>2002</v>
      </c>
      <c r="C933" s="70" t="s">
        <v>43</v>
      </c>
      <c r="D933" s="70"/>
      <c r="E933" s="71" t="s">
        <v>421</v>
      </c>
    </row>
    <row r="934" spans="1:5" ht="25.5">
      <c r="A934" s="70" t="s">
        <v>42</v>
      </c>
      <c r="B934" s="70">
        <v>2002</v>
      </c>
      <c r="C934" s="70" t="s">
        <v>45</v>
      </c>
      <c r="D934" s="70"/>
      <c r="E934" s="71" t="s">
        <v>423</v>
      </c>
    </row>
    <row r="935" spans="1:5" ht="25.5">
      <c r="A935" s="70" t="s">
        <v>42</v>
      </c>
      <c r="B935" s="70">
        <v>2002</v>
      </c>
      <c r="C935" s="70" t="s">
        <v>47</v>
      </c>
      <c r="D935" s="70"/>
      <c r="E935" s="71" t="s">
        <v>424</v>
      </c>
    </row>
    <row r="936" spans="1:5" ht="25.5">
      <c r="A936" s="70" t="s">
        <v>42</v>
      </c>
      <c r="B936" s="70">
        <v>2002</v>
      </c>
      <c r="C936" s="70" t="s">
        <v>49</v>
      </c>
      <c r="D936" s="70"/>
      <c r="E936" s="71" t="s">
        <v>425</v>
      </c>
    </row>
    <row r="937" spans="1:5" ht="25.5">
      <c r="A937" s="70" t="s">
        <v>42</v>
      </c>
      <c r="B937" s="70">
        <v>2002</v>
      </c>
      <c r="C937" s="70" t="s">
        <v>51</v>
      </c>
      <c r="D937" s="70"/>
      <c r="E937" s="71" t="s">
        <v>425</v>
      </c>
    </row>
    <row r="938" spans="1:5" ht="25.5">
      <c r="A938" s="70" t="s">
        <v>42</v>
      </c>
      <c r="B938" s="70">
        <v>2002</v>
      </c>
      <c r="C938" s="70" t="s">
        <v>53</v>
      </c>
      <c r="D938" s="70"/>
      <c r="E938" s="71" t="s">
        <v>426</v>
      </c>
    </row>
    <row r="939" spans="1:5" ht="25.5">
      <c r="A939" s="70" t="s">
        <v>42</v>
      </c>
      <c r="B939" s="70">
        <v>2002</v>
      </c>
      <c r="C939" s="70" t="s">
        <v>55</v>
      </c>
      <c r="D939" s="70"/>
      <c r="E939" s="71" t="s">
        <v>427</v>
      </c>
    </row>
    <row r="940" spans="1:5" ht="25.5">
      <c r="A940" s="70" t="s">
        <v>42</v>
      </c>
      <c r="B940" s="70">
        <v>2002</v>
      </c>
      <c r="C940" s="70" t="s">
        <v>57</v>
      </c>
      <c r="D940" s="70"/>
      <c r="E940" s="71" t="s">
        <v>428</v>
      </c>
    </row>
    <row r="941" spans="1:5" ht="25.5">
      <c r="A941" s="70" t="s">
        <v>42</v>
      </c>
      <c r="B941" s="70">
        <v>2002</v>
      </c>
      <c r="C941" s="70" t="s">
        <v>59</v>
      </c>
      <c r="D941" s="70"/>
      <c r="E941" s="71" t="s">
        <v>429</v>
      </c>
    </row>
    <row r="942" spans="1:5" ht="25.5">
      <c r="A942" s="70" t="s">
        <v>42</v>
      </c>
      <c r="B942" s="70">
        <v>2002</v>
      </c>
      <c r="C942" s="70" t="s">
        <v>61</v>
      </c>
      <c r="D942" s="70"/>
      <c r="E942" s="71" t="s">
        <v>430</v>
      </c>
    </row>
    <row r="943" spans="1:5" ht="25.5">
      <c r="A943" s="70" t="s">
        <v>42</v>
      </c>
      <c r="B943" s="70">
        <v>2002</v>
      </c>
      <c r="C943" s="70" t="s">
        <v>63</v>
      </c>
      <c r="D943" s="70"/>
      <c r="E943" s="71" t="s">
        <v>430</v>
      </c>
    </row>
    <row r="944" spans="1:5" ht="25.5">
      <c r="A944" s="70" t="s">
        <v>42</v>
      </c>
      <c r="B944" s="70">
        <v>2002</v>
      </c>
      <c r="C944" s="70" t="s">
        <v>65</v>
      </c>
      <c r="D944" s="70"/>
      <c r="E944" s="71" t="s">
        <v>431</v>
      </c>
    </row>
    <row r="945" spans="1:5" ht="25.5">
      <c r="A945" s="70" t="s">
        <v>193</v>
      </c>
      <c r="B945" s="70">
        <v>2002</v>
      </c>
      <c r="C945" s="70" t="s">
        <v>67</v>
      </c>
      <c r="D945" s="70"/>
      <c r="E945" s="71" t="s">
        <v>426</v>
      </c>
    </row>
    <row r="946" spans="1:5" ht="25.5">
      <c r="A946" s="70" t="s">
        <v>193</v>
      </c>
      <c r="B946" s="70">
        <v>2002</v>
      </c>
      <c r="C946" s="70" t="s">
        <v>194</v>
      </c>
      <c r="D946" s="70"/>
      <c r="E946" s="71" t="s">
        <v>432</v>
      </c>
    </row>
    <row r="947" spans="1:5" ht="25.5">
      <c r="A947" s="70" t="s">
        <v>193</v>
      </c>
      <c r="B947" s="70">
        <v>2002</v>
      </c>
      <c r="C947" s="70" t="s">
        <v>196</v>
      </c>
      <c r="D947" s="70"/>
      <c r="E947" s="71" t="s">
        <v>431</v>
      </c>
    </row>
    <row r="948" spans="1:5" ht="25.5">
      <c r="A948" s="70" t="s">
        <v>42</v>
      </c>
      <c r="B948" s="70">
        <v>2003</v>
      </c>
      <c r="C948" s="70" t="s">
        <v>43</v>
      </c>
      <c r="D948" s="70"/>
      <c r="E948" s="71" t="s">
        <v>433</v>
      </c>
    </row>
    <row r="949" spans="1:5" ht="25.5">
      <c r="A949" s="70" t="s">
        <v>42</v>
      </c>
      <c r="B949" s="70">
        <v>2003</v>
      </c>
      <c r="C949" s="70" t="s">
        <v>45</v>
      </c>
      <c r="D949" s="70"/>
      <c r="E949" s="71" t="s">
        <v>434</v>
      </c>
    </row>
    <row r="950" spans="1:5" ht="25.5">
      <c r="A950" s="70" t="s">
        <v>42</v>
      </c>
      <c r="B950" s="70">
        <v>2003</v>
      </c>
      <c r="C950" s="70" t="s">
        <v>47</v>
      </c>
      <c r="D950" s="70"/>
      <c r="E950" s="71" t="s">
        <v>435</v>
      </c>
    </row>
    <row r="951" spans="1:5" ht="25.5">
      <c r="A951" s="70" t="s">
        <v>42</v>
      </c>
      <c r="B951" s="70">
        <v>2003</v>
      </c>
      <c r="C951" s="70" t="s">
        <v>49</v>
      </c>
      <c r="D951" s="70"/>
      <c r="E951" s="71" t="s">
        <v>436</v>
      </c>
    </row>
    <row r="952" spans="1:5" ht="25.5">
      <c r="A952" s="70" t="s">
        <v>42</v>
      </c>
      <c r="B952" s="70">
        <v>2003</v>
      </c>
      <c r="C952" s="70" t="s">
        <v>51</v>
      </c>
      <c r="D952" s="70"/>
      <c r="E952" s="71" t="s">
        <v>437</v>
      </c>
    </row>
    <row r="953" spans="1:5" ht="25.5">
      <c r="A953" s="70" t="s">
        <v>42</v>
      </c>
      <c r="B953" s="70">
        <v>2003</v>
      </c>
      <c r="C953" s="70" t="s">
        <v>53</v>
      </c>
      <c r="D953" s="70"/>
      <c r="E953" s="71" t="s">
        <v>438</v>
      </c>
    </row>
    <row r="954" spans="1:5" ht="25.5">
      <c r="A954" s="70" t="s">
        <v>42</v>
      </c>
      <c r="B954" s="70">
        <v>2003</v>
      </c>
      <c r="C954" s="70" t="s">
        <v>55</v>
      </c>
      <c r="D954" s="70"/>
      <c r="E954" s="71" t="s">
        <v>439</v>
      </c>
    </row>
    <row r="955" spans="1:5" ht="25.5">
      <c r="A955" s="70" t="s">
        <v>42</v>
      </c>
      <c r="B955" s="70">
        <v>2003</v>
      </c>
      <c r="C955" s="70" t="s">
        <v>57</v>
      </c>
      <c r="D955" s="70"/>
      <c r="E955" s="71" t="s">
        <v>440</v>
      </c>
    </row>
    <row r="956" spans="1:5" ht="25.5">
      <c r="A956" s="70" t="s">
        <v>42</v>
      </c>
      <c r="B956" s="70">
        <v>2003</v>
      </c>
      <c r="C956" s="70" t="s">
        <v>59</v>
      </c>
      <c r="D956" s="70"/>
      <c r="E956" s="71" t="s">
        <v>441</v>
      </c>
    </row>
    <row r="957" spans="1:5" ht="25.5">
      <c r="A957" s="70" t="s">
        <v>42</v>
      </c>
      <c r="B957" s="70">
        <v>2003</v>
      </c>
      <c r="C957" s="70" t="s">
        <v>61</v>
      </c>
      <c r="D957" s="70"/>
      <c r="E957" s="71" t="s">
        <v>442</v>
      </c>
    </row>
    <row r="958" spans="1:5" ht="25.5">
      <c r="A958" s="70" t="s">
        <v>42</v>
      </c>
      <c r="B958" s="70">
        <v>2003</v>
      </c>
      <c r="C958" s="70" t="s">
        <v>63</v>
      </c>
      <c r="D958" s="70"/>
      <c r="E958" s="71" t="s">
        <v>443</v>
      </c>
    </row>
    <row r="959" spans="1:5" ht="25.5">
      <c r="A959" s="70" t="s">
        <v>42</v>
      </c>
      <c r="B959" s="70">
        <v>2003</v>
      </c>
      <c r="C959" s="70" t="s">
        <v>65</v>
      </c>
      <c r="D959" s="70"/>
      <c r="E959" s="71" t="s">
        <v>444</v>
      </c>
    </row>
    <row r="960" spans="1:5" ht="25.5">
      <c r="A960" s="70" t="s">
        <v>193</v>
      </c>
      <c r="B960" s="70">
        <v>2003</v>
      </c>
      <c r="C960" s="70" t="s">
        <v>67</v>
      </c>
      <c r="D960" s="70"/>
      <c r="E960" s="71" t="s">
        <v>445</v>
      </c>
    </row>
    <row r="961" spans="1:5" ht="25.5">
      <c r="A961" s="70" t="s">
        <v>193</v>
      </c>
      <c r="B961" s="70">
        <v>2003</v>
      </c>
      <c r="C961" s="70" t="s">
        <v>194</v>
      </c>
      <c r="D961" s="70"/>
      <c r="E961" s="71" t="s">
        <v>446</v>
      </c>
    </row>
    <row r="962" spans="1:5" ht="25.5">
      <c r="A962" s="70" t="s">
        <v>193</v>
      </c>
      <c r="B962" s="70">
        <v>2003</v>
      </c>
      <c r="C962" s="70" t="s">
        <v>196</v>
      </c>
      <c r="D962" s="70"/>
      <c r="E962" s="71" t="s">
        <v>440</v>
      </c>
    </row>
    <row r="963" spans="1:5" ht="25.5">
      <c r="A963" s="70" t="s">
        <v>42</v>
      </c>
      <c r="B963" s="70">
        <v>2004</v>
      </c>
      <c r="C963" s="70" t="s">
        <v>43</v>
      </c>
      <c r="D963" s="70"/>
      <c r="E963" s="71" t="s">
        <v>441</v>
      </c>
    </row>
    <row r="964" spans="1:5" ht="25.5">
      <c r="A964" s="70" t="s">
        <v>42</v>
      </c>
      <c r="B964" s="70">
        <v>2004</v>
      </c>
      <c r="C964" s="70" t="s">
        <v>45</v>
      </c>
      <c r="D964" s="70"/>
      <c r="E964" s="71" t="s">
        <v>447</v>
      </c>
    </row>
    <row r="965" spans="1:5" ht="25.5">
      <c r="A965" s="70" t="s">
        <v>42</v>
      </c>
      <c r="B965" s="70">
        <v>2004</v>
      </c>
      <c r="C965" s="70" t="s">
        <v>47</v>
      </c>
      <c r="D965" s="70"/>
      <c r="E965" s="71" t="s">
        <v>448</v>
      </c>
    </row>
    <row r="966" spans="1:5" ht="25.5">
      <c r="A966" s="70" t="s">
        <v>42</v>
      </c>
      <c r="B966" s="70">
        <v>2004</v>
      </c>
      <c r="C966" s="70" t="s">
        <v>49</v>
      </c>
      <c r="D966" s="70"/>
      <c r="E966" s="71" t="s">
        <v>449</v>
      </c>
    </row>
    <row r="967" spans="1:5" ht="25.5">
      <c r="A967" s="70" t="s">
        <v>42</v>
      </c>
      <c r="B967" s="70">
        <v>2004</v>
      </c>
      <c r="C967" s="70" t="s">
        <v>51</v>
      </c>
      <c r="D967" s="70"/>
      <c r="E967" s="71" t="s">
        <v>450</v>
      </c>
    </row>
    <row r="968" spans="1:5" ht="25.5">
      <c r="A968" s="70" t="s">
        <v>42</v>
      </c>
      <c r="B968" s="70">
        <v>2004</v>
      </c>
      <c r="C968" s="70" t="s">
        <v>53</v>
      </c>
      <c r="D968" s="70"/>
      <c r="E968" s="71" t="s">
        <v>451</v>
      </c>
    </row>
    <row r="969" spans="1:5" ht="25.5">
      <c r="A969" s="70" t="s">
        <v>42</v>
      </c>
      <c r="B969" s="70">
        <v>2004</v>
      </c>
      <c r="C969" s="70" t="s">
        <v>55</v>
      </c>
      <c r="D969" s="70"/>
      <c r="E969" s="71" t="s">
        <v>452</v>
      </c>
    </row>
    <row r="970" spans="1:5" ht="25.5">
      <c r="A970" s="70" t="s">
        <v>42</v>
      </c>
      <c r="B970" s="70">
        <v>2004</v>
      </c>
      <c r="C970" s="70" t="s">
        <v>57</v>
      </c>
      <c r="D970" s="70"/>
      <c r="E970" s="71" t="s">
        <v>453</v>
      </c>
    </row>
    <row r="971" spans="1:5" ht="25.5">
      <c r="A971" s="70" t="s">
        <v>42</v>
      </c>
      <c r="B971" s="70">
        <v>2004</v>
      </c>
      <c r="C971" s="70" t="s">
        <v>59</v>
      </c>
      <c r="D971" s="70"/>
      <c r="E971" s="71" t="s">
        <v>454</v>
      </c>
    </row>
    <row r="972" spans="1:5" ht="25.5">
      <c r="A972" s="70" t="s">
        <v>42</v>
      </c>
      <c r="B972" s="70">
        <v>2004</v>
      </c>
      <c r="C972" s="70" t="s">
        <v>61</v>
      </c>
      <c r="D972" s="70"/>
      <c r="E972" s="71" t="s">
        <v>455</v>
      </c>
    </row>
    <row r="973" spans="1:5" ht="25.5">
      <c r="A973" s="70" t="s">
        <v>42</v>
      </c>
      <c r="B973" s="70">
        <v>2004</v>
      </c>
      <c r="C973" s="70" t="s">
        <v>63</v>
      </c>
      <c r="D973" s="70"/>
      <c r="E973" s="71" t="s">
        <v>456</v>
      </c>
    </row>
    <row r="974" spans="1:5" ht="25.5">
      <c r="A974" s="70" t="s">
        <v>42</v>
      </c>
      <c r="B974" s="70">
        <v>2004</v>
      </c>
      <c r="C974" s="70" t="s">
        <v>65</v>
      </c>
      <c r="D974" s="70"/>
      <c r="E974" s="71" t="s">
        <v>457</v>
      </c>
    </row>
    <row r="975" spans="1:5" ht="25.5">
      <c r="A975" s="70" t="s">
        <v>193</v>
      </c>
      <c r="B975" s="70">
        <v>2004</v>
      </c>
      <c r="C975" s="70" t="s">
        <v>67</v>
      </c>
      <c r="D975" s="70"/>
      <c r="E975" s="71" t="s">
        <v>458</v>
      </c>
    </row>
    <row r="976" spans="1:5" ht="25.5">
      <c r="A976" s="70" t="s">
        <v>193</v>
      </c>
      <c r="B976" s="70">
        <v>2004</v>
      </c>
      <c r="C976" s="70" t="s">
        <v>194</v>
      </c>
      <c r="D976" s="70"/>
      <c r="E976" s="71" t="s">
        <v>459</v>
      </c>
    </row>
    <row r="977" spans="1:5" ht="25.5">
      <c r="A977" s="70" t="s">
        <v>193</v>
      </c>
      <c r="B977" s="70">
        <v>2004</v>
      </c>
      <c r="C977" s="70" t="s">
        <v>196</v>
      </c>
      <c r="D977" s="70"/>
      <c r="E977" s="71" t="s">
        <v>460</v>
      </c>
    </row>
    <row r="978" spans="1:5" ht="25.5">
      <c r="A978" s="70" t="s">
        <v>42</v>
      </c>
      <c r="B978" s="70">
        <v>2005</v>
      </c>
      <c r="C978" s="70" t="s">
        <v>43</v>
      </c>
      <c r="D978" s="70"/>
      <c r="E978" s="71" t="s">
        <v>461</v>
      </c>
    </row>
    <row r="979" spans="1:5" ht="25.5">
      <c r="A979" s="70" t="s">
        <v>42</v>
      </c>
      <c r="B979" s="70">
        <v>2005</v>
      </c>
      <c r="C979" s="70" t="s">
        <v>45</v>
      </c>
      <c r="D979" s="70"/>
      <c r="E979" s="71" t="s">
        <v>462</v>
      </c>
    </row>
    <row r="980" spans="1:5" ht="25.5">
      <c r="A980" s="70" t="s">
        <v>42</v>
      </c>
      <c r="B980" s="70">
        <v>2005</v>
      </c>
      <c r="C980" s="70" t="s">
        <v>47</v>
      </c>
      <c r="D980" s="70"/>
      <c r="E980" s="71" t="s">
        <v>463</v>
      </c>
    </row>
    <row r="981" spans="1:5" ht="25.5">
      <c r="A981" s="70" t="s">
        <v>42</v>
      </c>
      <c r="B981" s="70">
        <v>2005</v>
      </c>
      <c r="C981" s="70" t="s">
        <v>49</v>
      </c>
      <c r="D981" s="70"/>
      <c r="E981" s="71" t="s">
        <v>464</v>
      </c>
    </row>
    <row r="982" spans="1:5" ht="25.5">
      <c r="A982" s="70" t="s">
        <v>42</v>
      </c>
      <c r="B982" s="70">
        <v>2005</v>
      </c>
      <c r="C982" s="70" t="s">
        <v>51</v>
      </c>
      <c r="D982" s="70"/>
      <c r="E982" s="71" t="s">
        <v>465</v>
      </c>
    </row>
    <row r="983" spans="1:5" ht="25.5">
      <c r="A983" s="70" t="s">
        <v>42</v>
      </c>
      <c r="B983" s="70">
        <v>2005</v>
      </c>
      <c r="C983" s="70" t="s">
        <v>53</v>
      </c>
      <c r="D983" s="70"/>
      <c r="E983" s="71" t="s">
        <v>466</v>
      </c>
    </row>
    <row r="984" spans="1:5" ht="25.5">
      <c r="A984" s="70" t="s">
        <v>42</v>
      </c>
      <c r="B984" s="70">
        <v>2005</v>
      </c>
      <c r="C984" s="70" t="s">
        <v>55</v>
      </c>
      <c r="D984" s="70"/>
      <c r="E984" s="71" t="s">
        <v>467</v>
      </c>
    </row>
    <row r="985" spans="1:5" ht="25.5">
      <c r="A985" s="70" t="s">
        <v>42</v>
      </c>
      <c r="B985" s="70">
        <v>2005</v>
      </c>
      <c r="C985" s="70" t="s">
        <v>57</v>
      </c>
      <c r="D985" s="70"/>
      <c r="E985" s="71" t="s">
        <v>468</v>
      </c>
    </row>
    <row r="986" spans="1:5" ht="25.5">
      <c r="A986" s="70" t="s">
        <v>42</v>
      </c>
      <c r="B986" s="70">
        <v>2005</v>
      </c>
      <c r="C986" s="70" t="s">
        <v>59</v>
      </c>
      <c r="D986" s="70"/>
      <c r="E986" s="71" t="s">
        <v>469</v>
      </c>
    </row>
    <row r="987" spans="1:5" ht="25.5">
      <c r="A987" s="70" t="s">
        <v>42</v>
      </c>
      <c r="B987" s="70">
        <v>2005</v>
      </c>
      <c r="C987" s="70" t="s">
        <v>61</v>
      </c>
      <c r="D987" s="70"/>
      <c r="E987" s="71" t="s">
        <v>470</v>
      </c>
    </row>
    <row r="988" spans="1:5" ht="25.5">
      <c r="A988" s="70" t="s">
        <v>42</v>
      </c>
      <c r="B988" s="70">
        <v>2005</v>
      </c>
      <c r="C988" s="70" t="s">
        <v>63</v>
      </c>
      <c r="D988" s="70"/>
      <c r="E988" s="71" t="s">
        <v>471</v>
      </c>
    </row>
    <row r="989" spans="1:5" ht="25.5">
      <c r="A989" s="70" t="s">
        <v>42</v>
      </c>
      <c r="B989" s="70">
        <v>2005</v>
      </c>
      <c r="C989" s="70" t="s">
        <v>65</v>
      </c>
      <c r="D989" s="70"/>
      <c r="E989" s="71" t="s">
        <v>472</v>
      </c>
    </row>
    <row r="990" spans="1:5" ht="25.5">
      <c r="A990" s="70" t="s">
        <v>193</v>
      </c>
      <c r="B990" s="70">
        <v>2005</v>
      </c>
      <c r="C990" s="70" t="s">
        <v>67</v>
      </c>
      <c r="D990" s="70"/>
      <c r="E990" s="71" t="s">
        <v>473</v>
      </c>
    </row>
    <row r="991" spans="1:5" ht="25.5">
      <c r="A991" s="70" t="s">
        <v>193</v>
      </c>
      <c r="B991" s="70">
        <v>2005</v>
      </c>
      <c r="C991" s="70" t="s">
        <v>194</v>
      </c>
      <c r="D991" s="70"/>
      <c r="E991" s="71" t="s">
        <v>474</v>
      </c>
    </row>
    <row r="992" spans="1:5" ht="25.5">
      <c r="A992" s="70" t="s">
        <v>193</v>
      </c>
      <c r="B992" s="70">
        <v>2005</v>
      </c>
      <c r="C992" s="70" t="s">
        <v>196</v>
      </c>
      <c r="D992" s="70"/>
      <c r="E992" s="71" t="s">
        <v>475</v>
      </c>
    </row>
    <row r="993" spans="1:5" ht="25.5">
      <c r="A993" s="70" t="s">
        <v>42</v>
      </c>
      <c r="B993" s="70">
        <v>2006</v>
      </c>
      <c r="C993" s="70" t="s">
        <v>43</v>
      </c>
      <c r="D993" s="70"/>
      <c r="E993" s="71" t="s">
        <v>476</v>
      </c>
    </row>
    <row r="994" spans="1:5" ht="25.5">
      <c r="A994" s="70" t="s">
        <v>42</v>
      </c>
      <c r="B994" s="70">
        <v>2006</v>
      </c>
      <c r="C994" s="70" t="s">
        <v>45</v>
      </c>
      <c r="D994" s="70"/>
      <c r="E994" s="71" t="s">
        <v>477</v>
      </c>
    </row>
    <row r="995" spans="1:5" ht="25.5">
      <c r="A995" s="70" t="s">
        <v>42</v>
      </c>
      <c r="B995" s="70">
        <v>2006</v>
      </c>
      <c r="C995" s="70" t="s">
        <v>47</v>
      </c>
      <c r="D995" s="70"/>
      <c r="E995" s="71" t="s">
        <v>478</v>
      </c>
    </row>
    <row r="996" spans="1:5" ht="25.5">
      <c r="A996" s="70" t="s">
        <v>42</v>
      </c>
      <c r="B996" s="70">
        <v>2006</v>
      </c>
      <c r="C996" s="70" t="s">
        <v>49</v>
      </c>
      <c r="D996" s="70"/>
      <c r="E996" s="71" t="s">
        <v>479</v>
      </c>
    </row>
    <row r="997" spans="1:5" ht="25.5">
      <c r="A997" s="70" t="s">
        <v>42</v>
      </c>
      <c r="B997" s="70">
        <v>2006</v>
      </c>
      <c r="C997" s="70" t="s">
        <v>51</v>
      </c>
      <c r="D997" s="70"/>
      <c r="E997" s="71" t="s">
        <v>480</v>
      </c>
    </row>
    <row r="998" spans="1:5" ht="25.5">
      <c r="A998" s="70" t="s">
        <v>42</v>
      </c>
      <c r="B998" s="70">
        <v>2006</v>
      </c>
      <c r="C998" s="70" t="s">
        <v>53</v>
      </c>
      <c r="D998" s="70"/>
      <c r="E998" s="71" t="s">
        <v>481</v>
      </c>
    </row>
    <row r="999" spans="1:5" ht="25.5">
      <c r="A999" s="70" t="s">
        <v>42</v>
      </c>
      <c r="B999" s="70">
        <v>2006</v>
      </c>
      <c r="C999" s="70" t="s">
        <v>55</v>
      </c>
      <c r="D999" s="70"/>
      <c r="E999" s="71" t="s">
        <v>482</v>
      </c>
    </row>
    <row r="1000" spans="1:5" ht="25.5">
      <c r="A1000" s="70" t="s">
        <v>42</v>
      </c>
      <c r="B1000" s="70">
        <v>2006</v>
      </c>
      <c r="C1000" s="70" t="s">
        <v>57</v>
      </c>
      <c r="D1000" s="70"/>
      <c r="E1000" s="71" t="s">
        <v>483</v>
      </c>
    </row>
    <row r="1001" spans="1:5" ht="25.5">
      <c r="A1001" s="70" t="s">
        <v>42</v>
      </c>
      <c r="B1001" s="70">
        <v>2006</v>
      </c>
      <c r="C1001" s="70" t="s">
        <v>59</v>
      </c>
      <c r="D1001" s="70"/>
      <c r="E1001" s="71" t="s">
        <v>481</v>
      </c>
    </row>
    <row r="1002" spans="1:5" ht="25.5">
      <c r="A1002" s="70" t="s">
        <v>42</v>
      </c>
      <c r="B1002" s="70">
        <v>2006</v>
      </c>
      <c r="C1002" s="70" t="s">
        <v>61</v>
      </c>
      <c r="D1002" s="70"/>
      <c r="E1002" s="71" t="s">
        <v>484</v>
      </c>
    </row>
    <row r="1003" spans="1:5" ht="25.5">
      <c r="A1003" s="70" t="s">
        <v>42</v>
      </c>
      <c r="B1003" s="70">
        <v>2006</v>
      </c>
      <c r="C1003" s="70" t="s">
        <v>63</v>
      </c>
      <c r="D1003" s="70"/>
      <c r="E1003" s="71" t="s">
        <v>479</v>
      </c>
    </row>
    <row r="1004" spans="1:5" ht="25.5">
      <c r="A1004" s="70" t="s">
        <v>42</v>
      </c>
      <c r="B1004" s="70">
        <v>2006</v>
      </c>
      <c r="C1004" s="70" t="s">
        <v>65</v>
      </c>
      <c r="D1004" s="70"/>
      <c r="E1004" s="71" t="s">
        <v>484</v>
      </c>
    </row>
    <row r="1005" spans="1:5" ht="25.5">
      <c r="A1005" s="70" t="s">
        <v>193</v>
      </c>
      <c r="B1005" s="70">
        <v>2006</v>
      </c>
      <c r="C1005" s="70" t="s">
        <v>67</v>
      </c>
      <c r="D1005" s="70"/>
      <c r="E1005" s="71" t="s">
        <v>485</v>
      </c>
    </row>
    <row r="1006" spans="1:5" ht="25.5">
      <c r="A1006" s="70" t="s">
        <v>193</v>
      </c>
      <c r="B1006" s="70">
        <v>2006</v>
      </c>
      <c r="C1006" s="70" t="s">
        <v>194</v>
      </c>
      <c r="D1006" s="70"/>
      <c r="E1006" s="71" t="s">
        <v>486</v>
      </c>
    </row>
    <row r="1007" spans="1:5" ht="25.5">
      <c r="A1007" s="70" t="s">
        <v>193</v>
      </c>
      <c r="B1007" s="70">
        <v>2006</v>
      </c>
      <c r="C1007" s="70" t="s">
        <v>196</v>
      </c>
      <c r="D1007" s="70"/>
      <c r="E1007" s="71" t="s">
        <v>487</v>
      </c>
    </row>
    <row r="1008" spans="1:5" ht="25.5">
      <c r="A1008" s="70" t="s">
        <v>42</v>
      </c>
      <c r="B1008" s="70">
        <v>2007</v>
      </c>
      <c r="C1008" s="70" t="s">
        <v>43</v>
      </c>
      <c r="D1008" s="70"/>
      <c r="E1008" s="71" t="s">
        <v>488</v>
      </c>
    </row>
    <row r="1009" spans="1:5" ht="25.5">
      <c r="A1009" s="70" t="s">
        <v>42</v>
      </c>
      <c r="B1009" s="70">
        <v>2007</v>
      </c>
      <c r="C1009" s="70" t="s">
        <v>45</v>
      </c>
      <c r="D1009" s="70"/>
      <c r="E1009" s="71" t="s">
        <v>489</v>
      </c>
    </row>
    <row r="1010" spans="1:5" ht="25.5">
      <c r="A1010" s="70" t="s">
        <v>42</v>
      </c>
      <c r="B1010" s="70">
        <v>2007</v>
      </c>
      <c r="C1010" s="70" t="s">
        <v>47</v>
      </c>
      <c r="D1010" s="70"/>
      <c r="E1010" s="71" t="s">
        <v>490</v>
      </c>
    </row>
    <row r="1011" spans="1:5" ht="25.5">
      <c r="A1011" s="70" t="s">
        <v>42</v>
      </c>
      <c r="B1011" s="70">
        <v>2007</v>
      </c>
      <c r="C1011" s="70" t="s">
        <v>49</v>
      </c>
      <c r="D1011" s="70"/>
      <c r="E1011" s="71" t="s">
        <v>491</v>
      </c>
    </row>
    <row r="1012" spans="1:5" ht="25.5">
      <c r="A1012" s="70" t="s">
        <v>42</v>
      </c>
      <c r="B1012" s="70">
        <v>2007</v>
      </c>
      <c r="C1012" s="70" t="s">
        <v>51</v>
      </c>
      <c r="D1012" s="70"/>
      <c r="E1012" s="71" t="s">
        <v>492</v>
      </c>
    </row>
    <row r="1013" spans="1:5" ht="25.5">
      <c r="A1013" s="70" t="s">
        <v>42</v>
      </c>
      <c r="B1013" s="70">
        <v>2007</v>
      </c>
      <c r="C1013" s="70" t="s">
        <v>53</v>
      </c>
      <c r="D1013" s="70"/>
      <c r="E1013" s="71" t="s">
        <v>493</v>
      </c>
    </row>
    <row r="1014" spans="1:5" ht="25.5">
      <c r="A1014" s="70" t="s">
        <v>42</v>
      </c>
      <c r="B1014" s="70">
        <v>2007</v>
      </c>
      <c r="C1014" s="70" t="s">
        <v>55</v>
      </c>
      <c r="D1014" s="70"/>
      <c r="E1014" s="71" t="s">
        <v>494</v>
      </c>
    </row>
    <row r="1015" spans="1:5" ht="25.5">
      <c r="A1015" s="70" t="s">
        <v>42</v>
      </c>
      <c r="B1015" s="70">
        <v>2007</v>
      </c>
      <c r="C1015" s="70" t="s">
        <v>57</v>
      </c>
      <c r="D1015" s="70"/>
      <c r="E1015" s="71" t="s">
        <v>495</v>
      </c>
    </row>
    <row r="1016" spans="1:5" ht="25.5">
      <c r="A1016" s="70" t="s">
        <v>42</v>
      </c>
      <c r="B1016" s="70">
        <v>2007</v>
      </c>
      <c r="C1016" s="70" t="s">
        <v>59</v>
      </c>
      <c r="D1016" s="70"/>
      <c r="E1016" s="71" t="s">
        <v>496</v>
      </c>
    </row>
    <row r="1017" spans="1:5" ht="25.5">
      <c r="A1017" s="70" t="s">
        <v>42</v>
      </c>
      <c r="B1017" s="70">
        <v>2007</v>
      </c>
      <c r="C1017" s="70" t="s">
        <v>61</v>
      </c>
      <c r="D1017" s="70"/>
      <c r="E1017" s="71" t="s">
        <v>497</v>
      </c>
    </row>
    <row r="1018" spans="1:5" ht="25.5">
      <c r="A1018" s="70" t="s">
        <v>42</v>
      </c>
      <c r="B1018" s="70">
        <v>2007</v>
      </c>
      <c r="C1018" s="70" t="s">
        <v>63</v>
      </c>
      <c r="D1018" s="70"/>
      <c r="E1018" s="71" t="s">
        <v>498</v>
      </c>
    </row>
    <row r="1019" spans="1:5" ht="25.5">
      <c r="A1019" s="70" t="s">
        <v>42</v>
      </c>
      <c r="B1019" s="70">
        <v>2007</v>
      </c>
      <c r="C1019" s="70" t="s">
        <v>65</v>
      </c>
      <c r="D1019" s="70"/>
      <c r="E1019" s="71" t="s">
        <v>499</v>
      </c>
    </row>
    <row r="1020" spans="1:5" ht="25.5">
      <c r="A1020" s="70" t="s">
        <v>193</v>
      </c>
      <c r="B1020" s="70">
        <v>2007</v>
      </c>
      <c r="C1020" s="70" t="s">
        <v>67</v>
      </c>
      <c r="D1020" s="70"/>
      <c r="E1020" s="71" t="s">
        <v>500</v>
      </c>
    </row>
    <row r="1021" spans="1:5" ht="25.5">
      <c r="A1021" s="70" t="s">
        <v>193</v>
      </c>
      <c r="B1021" s="70">
        <v>2007</v>
      </c>
      <c r="C1021" s="70" t="s">
        <v>194</v>
      </c>
      <c r="D1021" s="70"/>
      <c r="E1021" s="71" t="s">
        <v>501</v>
      </c>
    </row>
    <row r="1022" spans="1:5" ht="25.5">
      <c r="A1022" s="70" t="s">
        <v>193</v>
      </c>
      <c r="B1022" s="70">
        <v>2007</v>
      </c>
      <c r="C1022" s="70" t="s">
        <v>196</v>
      </c>
      <c r="D1022" s="70"/>
      <c r="E1022" s="71" t="s">
        <v>502</v>
      </c>
    </row>
    <row r="1023" spans="1:5" ht="25.5">
      <c r="A1023" s="70" t="s">
        <v>42</v>
      </c>
      <c r="B1023" s="70">
        <v>2008</v>
      </c>
      <c r="C1023" s="70" t="s">
        <v>43</v>
      </c>
      <c r="D1023" s="70"/>
      <c r="E1023" s="71" t="s">
        <v>503</v>
      </c>
    </row>
    <row r="1024" spans="1:5" ht="25.5">
      <c r="A1024" s="70" t="s">
        <v>42</v>
      </c>
      <c r="B1024" s="70">
        <v>2008</v>
      </c>
      <c r="C1024" s="70" t="s">
        <v>45</v>
      </c>
      <c r="D1024" s="70"/>
      <c r="E1024" s="71" t="s">
        <v>504</v>
      </c>
    </row>
    <row r="1025" spans="1:5" ht="25.5">
      <c r="A1025" s="70" t="s">
        <v>42</v>
      </c>
      <c r="B1025" s="70">
        <v>2008</v>
      </c>
      <c r="C1025" s="70" t="s">
        <v>47</v>
      </c>
      <c r="D1025" s="70"/>
      <c r="E1025" s="71" t="s">
        <v>505</v>
      </c>
    </row>
    <row r="1026" spans="1:5" ht="25.5">
      <c r="A1026" s="70" t="s">
        <v>42</v>
      </c>
      <c r="B1026" s="70">
        <v>2008</v>
      </c>
      <c r="C1026" s="70" t="s">
        <v>49</v>
      </c>
      <c r="D1026" s="70"/>
      <c r="E1026" s="71" t="s">
        <v>506</v>
      </c>
    </row>
    <row r="1027" spans="1:5" ht="25.5">
      <c r="A1027" s="70" t="s">
        <v>42</v>
      </c>
      <c r="B1027" s="70">
        <v>2008</v>
      </c>
      <c r="C1027" s="70" t="s">
        <v>51</v>
      </c>
      <c r="D1027" s="70"/>
      <c r="E1027" s="71" t="s">
        <v>507</v>
      </c>
    </row>
    <row r="1028" spans="1:5" ht="25.5">
      <c r="A1028" s="70" t="s">
        <v>42</v>
      </c>
      <c r="B1028" s="70">
        <v>2008</v>
      </c>
      <c r="C1028" s="70" t="s">
        <v>53</v>
      </c>
      <c r="D1028" s="70"/>
      <c r="E1028" s="71" t="s">
        <v>508</v>
      </c>
    </row>
    <row r="1029" spans="1:5" ht="25.5">
      <c r="A1029" s="70" t="s">
        <v>42</v>
      </c>
      <c r="B1029" s="70">
        <v>2008</v>
      </c>
      <c r="C1029" s="70" t="s">
        <v>55</v>
      </c>
      <c r="D1029" s="70"/>
      <c r="E1029" s="71" t="s">
        <v>509</v>
      </c>
    </row>
    <row r="1030" spans="1:5" ht="25.5">
      <c r="A1030" s="70" t="s">
        <v>42</v>
      </c>
      <c r="B1030" s="70">
        <v>2008</v>
      </c>
      <c r="C1030" s="70" t="s">
        <v>57</v>
      </c>
      <c r="D1030" s="70"/>
      <c r="E1030" s="71" t="s">
        <v>510</v>
      </c>
    </row>
    <row r="1031" spans="1:5" ht="25.5">
      <c r="A1031" s="70" t="s">
        <v>42</v>
      </c>
      <c r="B1031" s="70">
        <v>2008</v>
      </c>
      <c r="C1031" s="70" t="s">
        <v>59</v>
      </c>
      <c r="D1031" s="70"/>
      <c r="E1031" s="71" t="s">
        <v>511</v>
      </c>
    </row>
    <row r="1032" spans="1:5" ht="25.5">
      <c r="A1032" s="70" t="s">
        <v>42</v>
      </c>
      <c r="B1032" s="70">
        <v>2008</v>
      </c>
      <c r="C1032" s="70" t="s">
        <v>61</v>
      </c>
      <c r="D1032" s="70"/>
      <c r="E1032" s="71" t="s">
        <v>512</v>
      </c>
    </row>
    <row r="1033" spans="1:5" ht="25.5">
      <c r="A1033" s="70" t="s">
        <v>42</v>
      </c>
      <c r="B1033" s="70">
        <v>2008</v>
      </c>
      <c r="C1033" s="70" t="s">
        <v>63</v>
      </c>
      <c r="D1033" s="70"/>
      <c r="E1033" s="71" t="s">
        <v>513</v>
      </c>
    </row>
    <row r="1034" spans="1:5" ht="25.5">
      <c r="A1034" s="70" t="s">
        <v>42</v>
      </c>
      <c r="B1034" s="70">
        <v>2008</v>
      </c>
      <c r="C1034" s="70" t="s">
        <v>65</v>
      </c>
      <c r="D1034" s="70"/>
      <c r="E1034" s="71" t="s">
        <v>514</v>
      </c>
    </row>
    <row r="1035" spans="1:5" ht="25.5">
      <c r="A1035" s="70" t="s">
        <v>193</v>
      </c>
      <c r="B1035" s="70">
        <v>2008</v>
      </c>
      <c r="C1035" s="70" t="s">
        <v>67</v>
      </c>
      <c r="D1035" s="70"/>
      <c r="E1035" s="71" t="s">
        <v>515</v>
      </c>
    </row>
    <row r="1036" spans="1:5" ht="25.5">
      <c r="A1036" s="70" t="s">
        <v>193</v>
      </c>
      <c r="B1036" s="70">
        <v>2008</v>
      </c>
      <c r="C1036" s="70" t="s">
        <v>194</v>
      </c>
      <c r="D1036" s="70"/>
      <c r="E1036" s="71" t="s">
        <v>516</v>
      </c>
    </row>
    <row r="1037" spans="1:5" ht="25.5">
      <c r="A1037" s="70" t="s">
        <v>193</v>
      </c>
      <c r="B1037" s="70">
        <v>2008</v>
      </c>
      <c r="C1037" s="70" t="s">
        <v>196</v>
      </c>
      <c r="D1037" s="70"/>
      <c r="E1037" s="71" t="s">
        <v>517</v>
      </c>
    </row>
    <row r="1038" spans="1:5" ht="25.5">
      <c r="A1038" s="70" t="s">
        <v>42</v>
      </c>
      <c r="B1038" s="70">
        <v>2009</v>
      </c>
      <c r="C1038" s="70" t="s">
        <v>43</v>
      </c>
      <c r="D1038" s="70"/>
      <c r="E1038" s="71" t="s">
        <v>518</v>
      </c>
    </row>
    <row r="1039" spans="1:5" ht="25.5">
      <c r="A1039" s="70" t="s">
        <v>42</v>
      </c>
      <c r="B1039" s="70">
        <v>2009</v>
      </c>
      <c r="C1039" s="70" t="s">
        <v>45</v>
      </c>
      <c r="D1039" s="70"/>
      <c r="E1039" s="71" t="s">
        <v>519</v>
      </c>
    </row>
    <row r="1040" spans="1:5" ht="25.5">
      <c r="A1040" s="70" t="s">
        <v>42</v>
      </c>
      <c r="B1040" s="70">
        <v>2009</v>
      </c>
      <c r="C1040" s="70" t="s">
        <v>47</v>
      </c>
      <c r="D1040" s="70"/>
      <c r="E1040" s="71" t="s">
        <v>520</v>
      </c>
    </row>
    <row r="1041" spans="1:5" ht="25.5">
      <c r="A1041" s="70" t="s">
        <v>42</v>
      </c>
      <c r="B1041" s="70">
        <v>2009</v>
      </c>
      <c r="C1041" s="70" t="s">
        <v>49</v>
      </c>
      <c r="D1041" s="70"/>
      <c r="E1041" s="71" t="s">
        <v>521</v>
      </c>
    </row>
    <row r="1042" spans="1:5" ht="25.5">
      <c r="A1042" s="70" t="s">
        <v>42</v>
      </c>
      <c r="B1042" s="70">
        <v>2009</v>
      </c>
      <c r="C1042" s="70" t="s">
        <v>51</v>
      </c>
      <c r="D1042" s="70"/>
      <c r="E1042" s="71" t="s">
        <v>522</v>
      </c>
    </row>
    <row r="1043" spans="1:5" ht="25.5">
      <c r="A1043" s="70" t="s">
        <v>42</v>
      </c>
      <c r="B1043" s="70">
        <v>2009</v>
      </c>
      <c r="C1043" s="70" t="s">
        <v>53</v>
      </c>
      <c r="D1043" s="70"/>
      <c r="E1043" s="71" t="s">
        <v>523</v>
      </c>
    </row>
    <row r="1044" spans="1:5" ht="25.5">
      <c r="A1044" s="70" t="s">
        <v>42</v>
      </c>
      <c r="B1044" s="70">
        <v>2009</v>
      </c>
      <c r="C1044" s="70" t="s">
        <v>55</v>
      </c>
      <c r="D1044" s="70"/>
      <c r="E1044" s="71" t="s">
        <v>524</v>
      </c>
    </row>
    <row r="1045" spans="1:5" ht="25.5">
      <c r="A1045" s="70" t="s">
        <v>42</v>
      </c>
      <c r="B1045" s="70">
        <v>2009</v>
      </c>
      <c r="C1045" s="70" t="s">
        <v>57</v>
      </c>
      <c r="D1045" s="70"/>
      <c r="E1045" s="71" t="s">
        <v>525</v>
      </c>
    </row>
    <row r="1046" spans="1:5" ht="25.5">
      <c r="A1046" s="70" t="s">
        <v>42</v>
      </c>
      <c r="B1046" s="70">
        <v>2009</v>
      </c>
      <c r="C1046" s="70" t="s">
        <v>59</v>
      </c>
      <c r="D1046" s="70"/>
      <c r="E1046" s="71" t="s">
        <v>526</v>
      </c>
    </row>
    <row r="1047" spans="1:5" ht="25.5">
      <c r="A1047" s="70" t="s">
        <v>42</v>
      </c>
      <c r="B1047" s="70">
        <v>2009</v>
      </c>
      <c r="C1047" s="70" t="s">
        <v>61</v>
      </c>
      <c r="D1047" s="70"/>
      <c r="E1047" s="71" t="s">
        <v>517</v>
      </c>
    </row>
    <row r="1048" spans="1:5" ht="25.5">
      <c r="A1048" s="70" t="s">
        <v>42</v>
      </c>
      <c r="B1048" s="70">
        <v>2009</v>
      </c>
      <c r="C1048" s="70" t="s">
        <v>63</v>
      </c>
      <c r="D1048" s="70"/>
      <c r="E1048" s="71" t="s">
        <v>527</v>
      </c>
    </row>
    <row r="1049" spans="1:5" ht="25.5">
      <c r="A1049" s="70" t="s">
        <v>42</v>
      </c>
      <c r="B1049" s="70">
        <v>2009</v>
      </c>
      <c r="C1049" s="70" t="s">
        <v>65</v>
      </c>
      <c r="D1049" s="70"/>
      <c r="E1049" s="71" t="s">
        <v>528</v>
      </c>
    </row>
    <row r="1050" spans="1:5" ht="25.5">
      <c r="A1050" s="70" t="s">
        <v>193</v>
      </c>
      <c r="B1050" s="70">
        <v>2009</v>
      </c>
      <c r="C1050" s="70" t="s">
        <v>67</v>
      </c>
      <c r="D1050" s="70"/>
      <c r="E1050" s="71" t="s">
        <v>529</v>
      </c>
    </row>
    <row r="1051" spans="1:5" ht="25.5">
      <c r="A1051" s="70" t="s">
        <v>193</v>
      </c>
      <c r="B1051" s="70">
        <v>2009</v>
      </c>
      <c r="C1051" s="70" t="s">
        <v>194</v>
      </c>
      <c r="D1051" s="70"/>
      <c r="E1051" s="71" t="s">
        <v>530</v>
      </c>
    </row>
    <row r="1052" spans="1:5" ht="25.5">
      <c r="A1052" s="70" t="s">
        <v>193</v>
      </c>
      <c r="B1052" s="70">
        <v>2009</v>
      </c>
      <c r="C1052" s="70" t="s">
        <v>196</v>
      </c>
      <c r="D1052" s="70"/>
      <c r="E1052" s="71" t="s">
        <v>531</v>
      </c>
    </row>
  </sheetData>
  <mergeCells count="1">
    <mergeCell ref="A531:E5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O44"/>
  <sheetViews>
    <sheetView workbookViewId="0">
      <selection activeCell="F23" sqref="F23"/>
    </sheetView>
  </sheetViews>
  <sheetFormatPr defaultRowHeight="12.75"/>
  <cols>
    <col min="3" max="3" width="14.5703125" customWidth="1"/>
    <col min="4" max="5" width="20.42578125" customWidth="1"/>
    <col min="6" max="6" width="14.85546875" customWidth="1"/>
  </cols>
  <sheetData>
    <row r="1" spans="1:41" ht="13.5" thickBot="1"/>
    <row r="2" spans="1:41" ht="13.5" thickBot="1">
      <c r="F2" s="76"/>
      <c r="G2" s="77"/>
    </row>
    <row r="3" spans="1:41">
      <c r="A3" s="70"/>
    </row>
    <row r="4" spans="1:41">
      <c r="A4" s="70"/>
    </row>
    <row r="5" spans="1:41">
      <c r="A5" s="70"/>
      <c r="D5" s="79">
        <v>1972</v>
      </c>
      <c r="E5" s="79">
        <v>1973</v>
      </c>
      <c r="F5" s="70">
        <v>1974</v>
      </c>
      <c r="G5" s="70">
        <v>1975</v>
      </c>
      <c r="H5" s="70">
        <v>1976</v>
      </c>
      <c r="I5" s="70">
        <v>1977</v>
      </c>
      <c r="J5" s="70">
        <v>1978</v>
      </c>
      <c r="K5" s="70">
        <v>1979</v>
      </c>
      <c r="L5" s="70">
        <v>1980</v>
      </c>
      <c r="M5" s="70">
        <v>1981</v>
      </c>
      <c r="N5" s="70">
        <v>1982</v>
      </c>
      <c r="O5" s="70">
        <v>1983</v>
      </c>
      <c r="P5" s="70">
        <v>1984</v>
      </c>
      <c r="Q5" s="70">
        <v>1985</v>
      </c>
      <c r="R5" s="70">
        <v>1986</v>
      </c>
      <c r="S5" s="70">
        <v>1987</v>
      </c>
      <c r="T5" s="70">
        <v>1988</v>
      </c>
      <c r="U5" s="70">
        <v>1989</v>
      </c>
      <c r="V5" s="70">
        <v>1990</v>
      </c>
      <c r="W5" s="70">
        <v>1991</v>
      </c>
      <c r="X5" s="70">
        <v>1992</v>
      </c>
      <c r="Y5" s="70">
        <v>1993</v>
      </c>
      <c r="Z5" s="70">
        <v>1994</v>
      </c>
      <c r="AA5" s="70">
        <v>1995</v>
      </c>
      <c r="AB5" s="70">
        <v>1996</v>
      </c>
      <c r="AC5" s="70">
        <v>1997</v>
      </c>
      <c r="AD5" s="70">
        <v>1998</v>
      </c>
      <c r="AE5" s="70">
        <v>1999</v>
      </c>
      <c r="AF5" s="70">
        <v>2000</v>
      </c>
      <c r="AG5" s="70">
        <v>2001</v>
      </c>
      <c r="AH5" s="70">
        <v>2002</v>
      </c>
      <c r="AI5" s="70">
        <v>2003</v>
      </c>
      <c r="AJ5" s="70">
        <v>2004</v>
      </c>
      <c r="AK5" s="70">
        <v>2005</v>
      </c>
      <c r="AL5" s="70">
        <v>2006</v>
      </c>
      <c r="AM5" s="70">
        <v>2007</v>
      </c>
      <c r="AN5" s="70">
        <v>2008</v>
      </c>
      <c r="AO5" s="70">
        <v>2009</v>
      </c>
    </row>
    <row r="6" spans="1:41">
      <c r="A6" s="70"/>
      <c r="C6" s="5" t="s">
        <v>11</v>
      </c>
      <c r="D6" s="10">
        <v>41.1</v>
      </c>
      <c r="E6" s="10">
        <v>42.6</v>
      </c>
      <c r="F6" s="10">
        <v>46.6</v>
      </c>
      <c r="G6" s="10">
        <v>52.1</v>
      </c>
      <c r="H6" s="10">
        <v>55.6</v>
      </c>
      <c r="I6" s="10">
        <v>58.5</v>
      </c>
      <c r="J6" s="10">
        <v>62.5</v>
      </c>
      <c r="K6" s="10">
        <v>68.3</v>
      </c>
      <c r="L6" s="10">
        <v>77.8</v>
      </c>
      <c r="M6" s="10">
        <v>87</v>
      </c>
      <c r="N6" s="10">
        <v>94.3</v>
      </c>
      <c r="O6" s="10">
        <v>97.8</v>
      </c>
      <c r="P6" s="10">
        <v>101.9</v>
      </c>
      <c r="Q6" s="10">
        <v>105.5</v>
      </c>
      <c r="R6" s="10">
        <v>109.6</v>
      </c>
      <c r="S6" s="10">
        <v>111.2</v>
      </c>
      <c r="T6" s="10">
        <v>115.7</v>
      </c>
      <c r="U6" s="10">
        <v>121.1</v>
      </c>
      <c r="V6" s="10">
        <v>127.4</v>
      </c>
      <c r="W6" s="10">
        <v>134.6</v>
      </c>
      <c r="X6" s="10">
        <v>138.1</v>
      </c>
      <c r="Y6" s="10">
        <v>142.6</v>
      </c>
      <c r="Z6" s="10">
        <v>146.19999999999999</v>
      </c>
      <c r="AA6" s="10">
        <v>150.30000000000001</v>
      </c>
      <c r="AB6" s="10">
        <v>154.4</v>
      </c>
      <c r="AC6" s="10">
        <v>159.1</v>
      </c>
      <c r="AD6" s="10">
        <v>161.6</v>
      </c>
      <c r="AE6" s="10">
        <v>164.3</v>
      </c>
      <c r="AF6" s="10">
        <v>168.8</v>
      </c>
      <c r="AG6" s="10">
        <v>175.1</v>
      </c>
      <c r="AH6" s="10">
        <v>177.1</v>
      </c>
      <c r="AI6" s="10">
        <v>181.7</v>
      </c>
      <c r="AJ6" s="10">
        <v>185.2</v>
      </c>
      <c r="AK6" s="10">
        <v>190.7</v>
      </c>
      <c r="AL6" s="10">
        <v>198.3</v>
      </c>
      <c r="AM6" s="10">
        <v>202.416</v>
      </c>
      <c r="AN6" s="10">
        <v>211.08</v>
      </c>
      <c r="AO6" s="10">
        <v>211.143</v>
      </c>
    </row>
    <row r="7" spans="1:41">
      <c r="A7" s="70"/>
      <c r="C7" s="7" t="s">
        <v>10</v>
      </c>
      <c r="D7" s="10">
        <v>41.3</v>
      </c>
      <c r="E7" s="10">
        <v>42.9</v>
      </c>
      <c r="F7" s="10">
        <v>47.2</v>
      </c>
      <c r="G7" s="10">
        <v>52.5</v>
      </c>
      <c r="H7" s="10">
        <v>55.8</v>
      </c>
      <c r="I7" s="10">
        <v>59.1</v>
      </c>
      <c r="J7" s="10">
        <v>62.9</v>
      </c>
      <c r="K7" s="10">
        <v>69.099999999999994</v>
      </c>
      <c r="L7" s="10">
        <v>78.900000000000006</v>
      </c>
      <c r="M7" s="10">
        <v>87.9</v>
      </c>
      <c r="N7" s="10">
        <v>94.6</v>
      </c>
      <c r="O7" s="10">
        <v>97.9</v>
      </c>
      <c r="P7" s="10">
        <v>102.4</v>
      </c>
      <c r="Q7" s="10">
        <v>106</v>
      </c>
      <c r="R7" s="10">
        <v>109.3</v>
      </c>
      <c r="S7" s="10">
        <v>111.6</v>
      </c>
      <c r="T7" s="10">
        <v>116</v>
      </c>
      <c r="U7" s="10">
        <v>121.6</v>
      </c>
      <c r="V7" s="10">
        <v>128</v>
      </c>
      <c r="W7" s="10">
        <v>134.80000000000001</v>
      </c>
      <c r="X7" s="10">
        <v>138.6</v>
      </c>
      <c r="Y7" s="10">
        <v>143.1</v>
      </c>
      <c r="Z7" s="10">
        <v>146.69999999999999</v>
      </c>
      <c r="AA7" s="10">
        <v>150.9</v>
      </c>
      <c r="AB7" s="10">
        <v>154.9</v>
      </c>
      <c r="AC7" s="10">
        <v>159.6</v>
      </c>
      <c r="AD7" s="10">
        <v>161.9</v>
      </c>
      <c r="AE7" s="10">
        <v>164.5</v>
      </c>
      <c r="AF7" s="10">
        <v>169.8</v>
      </c>
      <c r="AG7" s="10">
        <v>175.8</v>
      </c>
      <c r="AH7" s="10">
        <v>177.8</v>
      </c>
      <c r="AI7" s="10">
        <v>183.1</v>
      </c>
      <c r="AJ7" s="10">
        <v>186.2</v>
      </c>
      <c r="AK7" s="10">
        <v>191.8</v>
      </c>
      <c r="AL7" s="10">
        <v>198.7</v>
      </c>
      <c r="AM7" s="10">
        <v>203.499</v>
      </c>
      <c r="AN7" s="10">
        <v>211.69300000000001</v>
      </c>
      <c r="AO7" s="10">
        <v>212.19300000000001</v>
      </c>
    </row>
    <row r="8" spans="1:41">
      <c r="A8" s="70"/>
      <c r="C8" s="7" t="s">
        <v>14</v>
      </c>
      <c r="D8" s="10">
        <v>41.4</v>
      </c>
      <c r="E8" s="10">
        <v>43.3</v>
      </c>
      <c r="F8" s="10">
        <v>47.8</v>
      </c>
      <c r="G8" s="10">
        <v>52.7</v>
      </c>
      <c r="H8" s="10">
        <v>55.9</v>
      </c>
      <c r="I8" s="10">
        <v>59.5</v>
      </c>
      <c r="J8" s="10">
        <v>63.4</v>
      </c>
      <c r="K8" s="10">
        <v>69.8</v>
      </c>
      <c r="L8" s="10">
        <v>80.099999999999994</v>
      </c>
      <c r="M8" s="10">
        <v>88.5</v>
      </c>
      <c r="N8" s="10">
        <v>94.5</v>
      </c>
      <c r="O8" s="10">
        <v>97.9</v>
      </c>
      <c r="P8" s="10">
        <v>102.6</v>
      </c>
      <c r="Q8" s="10">
        <v>106.4</v>
      </c>
      <c r="R8" s="10">
        <v>108.8</v>
      </c>
      <c r="S8" s="10">
        <v>112.1</v>
      </c>
      <c r="T8" s="10">
        <v>116.5</v>
      </c>
      <c r="U8" s="10">
        <v>122.3</v>
      </c>
      <c r="V8" s="10">
        <v>128.69999999999999</v>
      </c>
      <c r="W8" s="10">
        <v>135</v>
      </c>
      <c r="X8" s="10">
        <v>139.30000000000001</v>
      </c>
      <c r="Y8" s="10">
        <v>143.6</v>
      </c>
      <c r="Z8" s="10">
        <v>147.19999999999999</v>
      </c>
      <c r="AA8" s="10">
        <v>151.4</v>
      </c>
      <c r="AB8" s="10">
        <v>155.69999999999999</v>
      </c>
      <c r="AC8" s="10">
        <v>160</v>
      </c>
      <c r="AD8" s="10">
        <v>162.19999999999999</v>
      </c>
      <c r="AE8" s="10">
        <v>165</v>
      </c>
      <c r="AF8" s="10">
        <v>171.2</v>
      </c>
      <c r="AG8" s="10">
        <v>176.2</v>
      </c>
      <c r="AH8" s="10">
        <v>178.8</v>
      </c>
      <c r="AI8" s="10">
        <v>184.2</v>
      </c>
      <c r="AJ8" s="10">
        <v>187.4</v>
      </c>
      <c r="AK8" s="10">
        <v>193.3</v>
      </c>
      <c r="AL8" s="10">
        <v>199.8</v>
      </c>
      <c r="AM8" s="10">
        <v>205.352</v>
      </c>
      <c r="AN8" s="10">
        <v>213.52799999999999</v>
      </c>
      <c r="AO8" s="10">
        <v>212.709</v>
      </c>
    </row>
    <row r="9" spans="1:41">
      <c r="A9" s="70"/>
      <c r="C9" s="7" t="s">
        <v>3</v>
      </c>
      <c r="D9" s="10">
        <v>41.5</v>
      </c>
      <c r="E9" s="10">
        <v>43.6</v>
      </c>
      <c r="F9" s="10">
        <v>48</v>
      </c>
      <c r="G9" s="10">
        <v>52.9</v>
      </c>
      <c r="H9" s="10">
        <v>56.1</v>
      </c>
      <c r="I9" s="10">
        <v>60</v>
      </c>
      <c r="J9" s="10">
        <v>63.9</v>
      </c>
      <c r="K9" s="10">
        <v>70.599999999999994</v>
      </c>
      <c r="L9" s="10">
        <v>81</v>
      </c>
      <c r="M9" s="10">
        <v>89.1</v>
      </c>
      <c r="N9" s="10">
        <v>94.9</v>
      </c>
      <c r="O9" s="10">
        <v>98.6</v>
      </c>
      <c r="P9" s="10">
        <v>103.1</v>
      </c>
      <c r="Q9" s="10">
        <v>106.9</v>
      </c>
      <c r="R9" s="10">
        <v>108.6</v>
      </c>
      <c r="S9" s="10">
        <v>112.7</v>
      </c>
      <c r="T9" s="10">
        <v>117.1</v>
      </c>
      <c r="U9" s="10">
        <v>123.1</v>
      </c>
      <c r="V9" s="10">
        <v>128.9</v>
      </c>
      <c r="W9" s="10">
        <v>135.19999999999999</v>
      </c>
      <c r="X9" s="10">
        <v>139.5</v>
      </c>
      <c r="Y9" s="10">
        <v>144</v>
      </c>
      <c r="Z9" s="10">
        <v>147.4</v>
      </c>
      <c r="AA9" s="10">
        <v>151.9</v>
      </c>
      <c r="AB9" s="10">
        <v>156.30000000000001</v>
      </c>
      <c r="AC9" s="10">
        <v>160.19999999999999</v>
      </c>
      <c r="AD9" s="10">
        <v>162.5</v>
      </c>
      <c r="AE9" s="10">
        <v>166.2</v>
      </c>
      <c r="AF9" s="10">
        <v>171.3</v>
      </c>
      <c r="AG9" s="10">
        <v>176.9</v>
      </c>
      <c r="AH9" s="10">
        <v>179.8</v>
      </c>
      <c r="AI9" s="10">
        <v>183.8</v>
      </c>
      <c r="AJ9" s="10">
        <v>188</v>
      </c>
      <c r="AK9" s="10">
        <v>194.6</v>
      </c>
      <c r="AL9" s="10">
        <v>201.5</v>
      </c>
      <c r="AM9" s="10">
        <v>206.68600000000001</v>
      </c>
      <c r="AN9" s="10">
        <v>214.82300000000001</v>
      </c>
      <c r="AO9" s="10">
        <v>213.24</v>
      </c>
    </row>
    <row r="10" spans="1:41">
      <c r="A10" s="70"/>
      <c r="C10" s="7" t="s">
        <v>15</v>
      </c>
      <c r="D10" s="10">
        <v>41.6</v>
      </c>
      <c r="E10" s="10">
        <v>43.9</v>
      </c>
      <c r="F10" s="10">
        <v>48.6</v>
      </c>
      <c r="G10" s="10">
        <v>53.2</v>
      </c>
      <c r="H10" s="10">
        <v>56.5</v>
      </c>
      <c r="I10" s="10">
        <v>60.3</v>
      </c>
      <c r="J10" s="10">
        <v>64.5</v>
      </c>
      <c r="K10" s="10">
        <v>71.5</v>
      </c>
      <c r="L10" s="10">
        <v>81.8</v>
      </c>
      <c r="M10" s="10">
        <v>89.8</v>
      </c>
      <c r="N10" s="10">
        <v>95.8</v>
      </c>
      <c r="O10" s="10">
        <v>99.2</v>
      </c>
      <c r="P10" s="10">
        <v>103.4</v>
      </c>
      <c r="Q10" s="10">
        <v>107.3</v>
      </c>
      <c r="R10" s="10">
        <v>108.9</v>
      </c>
      <c r="S10" s="10">
        <v>113.1</v>
      </c>
      <c r="T10" s="10">
        <v>117.5</v>
      </c>
      <c r="U10" s="10">
        <v>123.8</v>
      </c>
      <c r="V10" s="10">
        <v>129.19999999999999</v>
      </c>
      <c r="W10" s="10">
        <v>135.6</v>
      </c>
      <c r="X10" s="10">
        <v>139.69999999999999</v>
      </c>
      <c r="Y10" s="10">
        <v>144.19999999999999</v>
      </c>
      <c r="Z10" s="10">
        <v>147.5</v>
      </c>
      <c r="AA10" s="10">
        <v>152.19999999999999</v>
      </c>
      <c r="AB10" s="10">
        <v>156.6</v>
      </c>
      <c r="AC10" s="10">
        <v>160.1</v>
      </c>
      <c r="AD10" s="10">
        <v>162.80000000000001</v>
      </c>
      <c r="AE10" s="10">
        <v>166.2</v>
      </c>
      <c r="AF10" s="10">
        <v>171.5</v>
      </c>
      <c r="AG10" s="10">
        <v>177.7</v>
      </c>
      <c r="AH10" s="10">
        <v>179.8</v>
      </c>
      <c r="AI10" s="10">
        <v>183.5</v>
      </c>
      <c r="AJ10" s="10">
        <v>189.1</v>
      </c>
      <c r="AK10" s="10">
        <v>194.4</v>
      </c>
      <c r="AL10" s="10">
        <v>202.5</v>
      </c>
      <c r="AM10" s="10">
        <v>207.94900000000001</v>
      </c>
      <c r="AN10" s="10">
        <v>216.63200000000001</v>
      </c>
      <c r="AO10" s="10">
        <v>213.85599999999999</v>
      </c>
    </row>
    <row r="11" spans="1:41">
      <c r="A11" s="70"/>
      <c r="C11" s="7" t="s">
        <v>13</v>
      </c>
      <c r="D11" s="10">
        <v>41.7</v>
      </c>
      <c r="E11" s="10">
        <v>44.2</v>
      </c>
      <c r="F11" s="10">
        <v>49</v>
      </c>
      <c r="G11" s="10">
        <v>53.6</v>
      </c>
      <c r="H11" s="10">
        <v>56.8</v>
      </c>
      <c r="I11" s="10">
        <v>60.7</v>
      </c>
      <c r="J11" s="10">
        <v>65.2</v>
      </c>
      <c r="K11" s="10">
        <v>72.3</v>
      </c>
      <c r="L11" s="10">
        <v>82.7</v>
      </c>
      <c r="M11" s="10">
        <v>90.6</v>
      </c>
      <c r="N11" s="10">
        <v>97</v>
      </c>
      <c r="O11" s="10">
        <v>99.5</v>
      </c>
      <c r="P11" s="10">
        <v>103.7</v>
      </c>
      <c r="Q11" s="10">
        <v>107.6</v>
      </c>
      <c r="R11" s="10">
        <v>109.5</v>
      </c>
      <c r="S11" s="10">
        <v>113.5</v>
      </c>
      <c r="T11" s="10">
        <v>118</v>
      </c>
      <c r="U11" s="10">
        <v>124.1</v>
      </c>
      <c r="V11" s="10">
        <v>129.9</v>
      </c>
      <c r="W11" s="10">
        <v>136</v>
      </c>
      <c r="X11" s="10">
        <v>140.19999999999999</v>
      </c>
      <c r="Y11" s="10">
        <v>144.4</v>
      </c>
      <c r="Z11" s="10">
        <v>148</v>
      </c>
      <c r="AA11" s="10">
        <v>152.5</v>
      </c>
      <c r="AB11" s="10">
        <v>156.69999999999999</v>
      </c>
      <c r="AC11" s="10">
        <v>160.30000000000001</v>
      </c>
      <c r="AD11" s="10">
        <v>163</v>
      </c>
      <c r="AE11" s="10">
        <v>166.2</v>
      </c>
      <c r="AF11" s="10">
        <v>172.4</v>
      </c>
      <c r="AG11" s="10">
        <v>178</v>
      </c>
      <c r="AH11" s="10">
        <v>179.9</v>
      </c>
      <c r="AI11" s="10">
        <v>183.7</v>
      </c>
      <c r="AJ11" s="10">
        <v>189.7</v>
      </c>
      <c r="AK11" s="10">
        <v>194.5</v>
      </c>
      <c r="AL11" s="10">
        <v>202.9</v>
      </c>
      <c r="AM11" s="10">
        <v>208.352</v>
      </c>
      <c r="AN11" s="10">
        <v>218.815</v>
      </c>
      <c r="AO11" s="10">
        <v>215.69300000000001</v>
      </c>
    </row>
    <row r="12" spans="1:41">
      <c r="A12" s="70"/>
      <c r="C12" s="7" t="s">
        <v>12</v>
      </c>
      <c r="D12" s="10">
        <v>41.9</v>
      </c>
      <c r="E12" s="10">
        <v>44.3</v>
      </c>
      <c r="F12" s="10">
        <v>49.4</v>
      </c>
      <c r="G12" s="10">
        <v>54.2</v>
      </c>
      <c r="H12" s="10">
        <v>57.1</v>
      </c>
      <c r="I12" s="10">
        <v>61</v>
      </c>
      <c r="J12" s="10">
        <v>65.7</v>
      </c>
      <c r="K12" s="10">
        <v>73.099999999999994</v>
      </c>
      <c r="L12" s="10">
        <v>82.7</v>
      </c>
      <c r="M12" s="10">
        <v>91.6</v>
      </c>
      <c r="N12" s="10">
        <v>97.5</v>
      </c>
      <c r="O12" s="10">
        <v>99.9</v>
      </c>
      <c r="P12" s="10">
        <v>104.1</v>
      </c>
      <c r="Q12" s="10">
        <v>107.8</v>
      </c>
      <c r="R12" s="10">
        <v>109.5</v>
      </c>
      <c r="S12" s="10">
        <v>113.8</v>
      </c>
      <c r="T12" s="10">
        <v>118.5</v>
      </c>
      <c r="U12" s="10">
        <v>124.4</v>
      </c>
      <c r="V12" s="10">
        <v>130.4</v>
      </c>
      <c r="W12" s="10">
        <v>136.19999999999999</v>
      </c>
      <c r="X12" s="10">
        <v>140.5</v>
      </c>
      <c r="Y12" s="10">
        <v>144.4</v>
      </c>
      <c r="Z12" s="10">
        <v>148.4</v>
      </c>
      <c r="AA12" s="10">
        <v>152.5</v>
      </c>
      <c r="AB12" s="10">
        <v>157</v>
      </c>
      <c r="AC12" s="10">
        <v>160.5</v>
      </c>
      <c r="AD12" s="10">
        <v>163.19999999999999</v>
      </c>
      <c r="AE12" s="10">
        <v>166.7</v>
      </c>
      <c r="AF12" s="10">
        <v>172.8</v>
      </c>
      <c r="AG12" s="10">
        <v>177.5</v>
      </c>
      <c r="AH12" s="10">
        <v>180.1</v>
      </c>
      <c r="AI12" s="10">
        <v>183.9</v>
      </c>
      <c r="AJ12" s="10">
        <v>189.4</v>
      </c>
      <c r="AK12" s="10">
        <v>195.4</v>
      </c>
      <c r="AL12" s="10">
        <v>203.5</v>
      </c>
      <c r="AM12" s="10">
        <v>208.29900000000001</v>
      </c>
      <c r="AN12" s="10">
        <v>219.964</v>
      </c>
      <c r="AO12" s="10">
        <v>215.351</v>
      </c>
    </row>
    <row r="13" spans="1:41">
      <c r="A13" s="70"/>
      <c r="C13" s="7" t="s">
        <v>4</v>
      </c>
      <c r="D13" s="10">
        <v>42</v>
      </c>
      <c r="E13" s="10">
        <v>45.1</v>
      </c>
      <c r="F13" s="10">
        <v>50</v>
      </c>
      <c r="G13" s="10">
        <v>54.3</v>
      </c>
      <c r="H13" s="10">
        <v>57.4</v>
      </c>
      <c r="I13" s="10">
        <v>61.2</v>
      </c>
      <c r="J13" s="10">
        <v>66</v>
      </c>
      <c r="K13" s="10">
        <v>73.8</v>
      </c>
      <c r="L13" s="10">
        <v>83.3</v>
      </c>
      <c r="M13" s="10">
        <v>92.3</v>
      </c>
      <c r="N13" s="10">
        <v>97.7</v>
      </c>
      <c r="O13" s="10">
        <v>100.2</v>
      </c>
      <c r="P13" s="10">
        <v>104.5</v>
      </c>
      <c r="Q13" s="10">
        <v>108</v>
      </c>
      <c r="R13" s="10">
        <v>109.7</v>
      </c>
      <c r="S13" s="10">
        <v>114.4</v>
      </c>
      <c r="T13" s="10">
        <v>119</v>
      </c>
      <c r="U13" s="10">
        <v>124.6</v>
      </c>
      <c r="V13" s="10">
        <v>131.6</v>
      </c>
      <c r="W13" s="10">
        <v>136.6</v>
      </c>
      <c r="X13" s="10">
        <v>140.9</v>
      </c>
      <c r="Y13" s="10">
        <v>144.80000000000001</v>
      </c>
      <c r="Z13" s="10">
        <v>149</v>
      </c>
      <c r="AA13" s="10">
        <v>152.9</v>
      </c>
      <c r="AB13" s="10">
        <v>157.30000000000001</v>
      </c>
      <c r="AC13" s="10">
        <v>160.80000000000001</v>
      </c>
      <c r="AD13" s="10">
        <v>163.4</v>
      </c>
      <c r="AE13" s="10">
        <v>167.1</v>
      </c>
      <c r="AF13" s="10">
        <v>172.8</v>
      </c>
      <c r="AG13" s="10">
        <v>177.5</v>
      </c>
      <c r="AH13" s="10">
        <v>180.7</v>
      </c>
      <c r="AI13" s="10">
        <v>184.6</v>
      </c>
      <c r="AJ13" s="10">
        <v>189.5</v>
      </c>
      <c r="AK13" s="10">
        <v>196.4</v>
      </c>
      <c r="AL13" s="10">
        <v>203.9</v>
      </c>
      <c r="AM13" s="10">
        <v>207.917</v>
      </c>
      <c r="AN13" s="10">
        <v>219.08600000000001</v>
      </c>
      <c r="AO13" s="10">
        <v>215.834</v>
      </c>
    </row>
    <row r="14" spans="1:41">
      <c r="A14" s="70"/>
      <c r="C14" s="7" t="s">
        <v>19</v>
      </c>
      <c r="D14" s="10">
        <v>42.1</v>
      </c>
      <c r="E14" s="10">
        <v>45.2</v>
      </c>
      <c r="F14" s="10">
        <v>50.6</v>
      </c>
      <c r="G14" s="10">
        <v>54.6</v>
      </c>
      <c r="H14" s="10">
        <v>57.6</v>
      </c>
      <c r="I14" s="10">
        <v>61.4</v>
      </c>
      <c r="J14" s="10">
        <v>66.5</v>
      </c>
      <c r="K14" s="10">
        <v>74.599999999999994</v>
      </c>
      <c r="L14" s="10">
        <v>84</v>
      </c>
      <c r="M14" s="10">
        <v>93.2</v>
      </c>
      <c r="N14" s="10">
        <v>97.9</v>
      </c>
      <c r="O14" s="10">
        <v>100.7</v>
      </c>
      <c r="P14" s="10">
        <v>105</v>
      </c>
      <c r="Q14" s="10">
        <v>108.3</v>
      </c>
      <c r="R14" s="10">
        <v>110.2</v>
      </c>
      <c r="S14" s="10">
        <v>115</v>
      </c>
      <c r="T14" s="10">
        <v>119.8</v>
      </c>
      <c r="U14" s="10">
        <v>125</v>
      </c>
      <c r="V14" s="10">
        <v>132.69999999999999</v>
      </c>
      <c r="W14" s="10">
        <v>137.19999999999999</v>
      </c>
      <c r="X14" s="10">
        <v>141.30000000000001</v>
      </c>
      <c r="Y14" s="10">
        <v>145.1</v>
      </c>
      <c r="Z14" s="10">
        <v>149.4</v>
      </c>
      <c r="AA14" s="10">
        <v>153.19999999999999</v>
      </c>
      <c r="AB14" s="10">
        <v>157.80000000000001</v>
      </c>
      <c r="AC14" s="10">
        <v>161.19999999999999</v>
      </c>
      <c r="AD14" s="10">
        <v>163.6</v>
      </c>
      <c r="AE14" s="10">
        <v>167.9</v>
      </c>
      <c r="AF14" s="10">
        <v>173.7</v>
      </c>
      <c r="AG14" s="10">
        <v>178.3</v>
      </c>
      <c r="AH14" s="10">
        <v>181</v>
      </c>
      <c r="AI14" s="10">
        <v>185.2</v>
      </c>
      <c r="AJ14" s="10">
        <v>189.9</v>
      </c>
      <c r="AK14" s="10">
        <v>198.8</v>
      </c>
      <c r="AL14" s="10">
        <v>202.9</v>
      </c>
      <c r="AM14" s="10">
        <v>208.49</v>
      </c>
      <c r="AN14" s="10">
        <v>218.78299999999999</v>
      </c>
      <c r="AO14" s="10">
        <v>215.96899999999999</v>
      </c>
    </row>
    <row r="15" spans="1:41">
      <c r="A15" s="70"/>
      <c r="C15" s="7" t="s">
        <v>18</v>
      </c>
      <c r="D15" s="10">
        <v>42.3</v>
      </c>
      <c r="E15" s="10">
        <v>45.6</v>
      </c>
      <c r="F15" s="10">
        <v>51.1</v>
      </c>
      <c r="G15" s="10">
        <v>54.9</v>
      </c>
      <c r="H15" s="10">
        <v>57.9</v>
      </c>
      <c r="I15" s="10">
        <v>61.6</v>
      </c>
      <c r="J15" s="10">
        <v>67.099999999999994</v>
      </c>
      <c r="K15" s="10">
        <v>75.2</v>
      </c>
      <c r="L15" s="10">
        <v>84.8</v>
      </c>
      <c r="M15" s="10">
        <v>93.4</v>
      </c>
      <c r="N15" s="10">
        <v>98.2</v>
      </c>
      <c r="O15" s="10">
        <v>101</v>
      </c>
      <c r="P15" s="10">
        <v>105.3</v>
      </c>
      <c r="Q15" s="10">
        <v>108.7</v>
      </c>
      <c r="R15" s="10">
        <v>110.3</v>
      </c>
      <c r="S15" s="10">
        <v>115.3</v>
      </c>
      <c r="T15" s="10">
        <v>120.2</v>
      </c>
      <c r="U15" s="10">
        <v>125.6</v>
      </c>
      <c r="V15" s="10">
        <v>133.5</v>
      </c>
      <c r="W15" s="10">
        <v>137.4</v>
      </c>
      <c r="X15" s="10">
        <v>141.80000000000001</v>
      </c>
      <c r="Y15" s="10">
        <v>145.69999999999999</v>
      </c>
      <c r="Z15" s="10">
        <v>149.5</v>
      </c>
      <c r="AA15" s="10">
        <v>153.69999999999999</v>
      </c>
      <c r="AB15" s="10">
        <v>158.30000000000001</v>
      </c>
      <c r="AC15" s="10">
        <v>161.6</v>
      </c>
      <c r="AD15" s="10">
        <v>164</v>
      </c>
      <c r="AE15" s="10">
        <v>168.2</v>
      </c>
      <c r="AF15" s="10">
        <v>174</v>
      </c>
      <c r="AG15" s="10">
        <v>177.7</v>
      </c>
      <c r="AH15" s="10">
        <v>181.3</v>
      </c>
      <c r="AI15" s="10">
        <v>185</v>
      </c>
      <c r="AJ15" s="10">
        <v>190.9</v>
      </c>
      <c r="AK15" s="10">
        <v>199.2</v>
      </c>
      <c r="AL15" s="10">
        <v>201.8</v>
      </c>
      <c r="AM15" s="10">
        <v>208.93600000000001</v>
      </c>
      <c r="AN15" s="10">
        <v>216.57300000000001</v>
      </c>
      <c r="AO15" s="10">
        <v>216.17699999999999</v>
      </c>
    </row>
    <row r="16" spans="1:41">
      <c r="A16" s="70"/>
      <c r="C16" s="7" t="s">
        <v>17</v>
      </c>
      <c r="D16" s="10">
        <v>42.4</v>
      </c>
      <c r="E16" s="10">
        <v>45.9</v>
      </c>
      <c r="F16" s="10">
        <v>51.5</v>
      </c>
      <c r="G16" s="10">
        <v>55.3</v>
      </c>
      <c r="H16" s="10">
        <v>58</v>
      </c>
      <c r="I16" s="10">
        <v>61.9</v>
      </c>
      <c r="J16" s="10">
        <v>67.400000000000006</v>
      </c>
      <c r="K16" s="10">
        <v>75.900000000000006</v>
      </c>
      <c r="L16" s="10">
        <v>85.5</v>
      </c>
      <c r="M16" s="10">
        <v>93.7</v>
      </c>
      <c r="N16" s="10">
        <v>98</v>
      </c>
      <c r="O16" s="10">
        <v>101.2</v>
      </c>
      <c r="P16" s="10">
        <v>105.3</v>
      </c>
      <c r="Q16" s="10">
        <v>109</v>
      </c>
      <c r="R16" s="10">
        <v>110.4</v>
      </c>
      <c r="S16" s="10">
        <v>115.4</v>
      </c>
      <c r="T16" s="10">
        <v>120.3</v>
      </c>
      <c r="U16" s="10">
        <v>125.9</v>
      </c>
      <c r="V16" s="10">
        <v>133.80000000000001</v>
      </c>
      <c r="W16" s="10">
        <v>137.80000000000001</v>
      </c>
      <c r="X16" s="10">
        <v>142</v>
      </c>
      <c r="Y16" s="10">
        <v>145.80000000000001</v>
      </c>
      <c r="Z16" s="10">
        <v>149.69999999999999</v>
      </c>
      <c r="AA16" s="10">
        <v>153.6</v>
      </c>
      <c r="AB16" s="10">
        <v>158.6</v>
      </c>
      <c r="AC16" s="10">
        <v>161.5</v>
      </c>
      <c r="AD16" s="10">
        <v>164</v>
      </c>
      <c r="AE16" s="10">
        <v>168.3</v>
      </c>
      <c r="AF16" s="10">
        <v>174.1</v>
      </c>
      <c r="AG16" s="10">
        <v>177.4</v>
      </c>
      <c r="AH16" s="10">
        <v>181.3</v>
      </c>
      <c r="AI16" s="10">
        <v>184.5</v>
      </c>
      <c r="AJ16" s="10">
        <v>191</v>
      </c>
      <c r="AK16" s="10">
        <v>197.6</v>
      </c>
      <c r="AL16" s="10">
        <v>201.5</v>
      </c>
      <c r="AM16" s="10">
        <v>210.17699999999999</v>
      </c>
      <c r="AN16" s="10">
        <v>212.42500000000001</v>
      </c>
      <c r="AO16" s="10">
        <v>216.33</v>
      </c>
    </row>
    <row r="17" spans="1:41">
      <c r="A17" s="70"/>
      <c r="C17" s="7" t="s">
        <v>9</v>
      </c>
      <c r="D17" s="10">
        <v>42.5</v>
      </c>
      <c r="E17" s="10">
        <v>46.2</v>
      </c>
      <c r="F17" s="10">
        <v>51.9</v>
      </c>
      <c r="G17" s="10">
        <v>55.5</v>
      </c>
      <c r="H17" s="10">
        <v>58.2</v>
      </c>
      <c r="I17" s="10">
        <v>62.1</v>
      </c>
      <c r="J17" s="10">
        <v>67.7</v>
      </c>
      <c r="K17" s="10">
        <v>76.7</v>
      </c>
      <c r="L17" s="10">
        <v>86.3</v>
      </c>
      <c r="M17" s="10">
        <v>94</v>
      </c>
      <c r="N17" s="10">
        <v>97.6</v>
      </c>
      <c r="O17" s="10">
        <v>101.3</v>
      </c>
      <c r="P17" s="10">
        <v>105.3</v>
      </c>
      <c r="Q17" s="10">
        <v>109.3</v>
      </c>
      <c r="R17" s="10">
        <v>110.5</v>
      </c>
      <c r="S17" s="10">
        <v>115.4</v>
      </c>
      <c r="T17" s="10">
        <v>120.5</v>
      </c>
      <c r="U17" s="10">
        <v>126.1</v>
      </c>
      <c r="V17" s="10">
        <v>133.80000000000001</v>
      </c>
      <c r="W17" s="10">
        <v>137.9</v>
      </c>
      <c r="X17" s="10">
        <v>141.9</v>
      </c>
      <c r="Y17" s="10">
        <v>145.80000000000001</v>
      </c>
      <c r="Z17" s="10">
        <v>149.69999999999999</v>
      </c>
      <c r="AA17" s="10">
        <v>153.5</v>
      </c>
      <c r="AB17" s="10">
        <v>158.6</v>
      </c>
      <c r="AC17" s="10">
        <v>161.30000000000001</v>
      </c>
      <c r="AD17" s="10">
        <v>163.9</v>
      </c>
      <c r="AE17" s="10">
        <v>168.3</v>
      </c>
      <c r="AF17" s="10">
        <v>174</v>
      </c>
      <c r="AG17" s="10">
        <v>176.7</v>
      </c>
      <c r="AH17" s="10">
        <v>180.9</v>
      </c>
      <c r="AI17" s="10">
        <v>184.3</v>
      </c>
      <c r="AJ17" s="10">
        <v>190.3</v>
      </c>
      <c r="AK17" s="10">
        <v>196.8</v>
      </c>
      <c r="AL17" s="10">
        <v>201.8</v>
      </c>
      <c r="AM17" s="10">
        <v>210.036</v>
      </c>
      <c r="AN17" s="10">
        <v>210.22800000000001</v>
      </c>
      <c r="AO17" s="10">
        <v>215.94900000000001</v>
      </c>
    </row>
    <row r="18" spans="1:41">
      <c r="A18" s="70"/>
    </row>
    <row r="19" spans="1:41">
      <c r="A19" s="70"/>
      <c r="C19" s="78" t="s">
        <v>539</v>
      </c>
    </row>
    <row r="20" spans="1:41">
      <c r="A20" s="70"/>
      <c r="C20" s="75" t="s">
        <v>550</v>
      </c>
      <c r="F20" s="80">
        <f>(F17-E17)/E17</f>
        <v>0.12337662337662328</v>
      </c>
      <c r="G20" s="80">
        <f t="shared" ref="G20:AO20" si="0">(G17-F17)/F17</f>
        <v>6.9364161849711017E-2</v>
      </c>
      <c r="H20" s="80">
        <f t="shared" si="0"/>
        <v>4.86486486486487E-2</v>
      </c>
      <c r="I20" s="80">
        <f t="shared" si="0"/>
        <v>6.7010309278350486E-2</v>
      </c>
      <c r="J20" s="80">
        <f t="shared" si="0"/>
        <v>9.0177133655394551E-2</v>
      </c>
      <c r="K20" s="80">
        <f t="shared" si="0"/>
        <v>0.13293943870014771</v>
      </c>
      <c r="L20" s="80">
        <f t="shared" si="0"/>
        <v>0.12516297262059967</v>
      </c>
      <c r="M20" s="80">
        <f t="shared" si="0"/>
        <v>8.9223638470451949E-2</v>
      </c>
      <c r="N20" s="80">
        <f t="shared" si="0"/>
        <v>3.8297872340425469E-2</v>
      </c>
      <c r="O20" s="80">
        <f t="shared" si="0"/>
        <v>3.7909836065573799E-2</v>
      </c>
      <c r="P20" s="80">
        <f t="shared" si="0"/>
        <v>3.9486673247778874E-2</v>
      </c>
      <c r="Q20" s="80">
        <f t="shared" si="0"/>
        <v>3.7986704653371318E-2</v>
      </c>
      <c r="R20" s="80">
        <f t="shared" si="0"/>
        <v>1.0978956999085113E-2</v>
      </c>
      <c r="S20" s="80">
        <f t="shared" si="0"/>
        <v>4.4343891402714983E-2</v>
      </c>
      <c r="T20" s="80">
        <f t="shared" si="0"/>
        <v>4.4194107452339634E-2</v>
      </c>
      <c r="U20" s="80">
        <f t="shared" si="0"/>
        <v>4.6473029045643106E-2</v>
      </c>
      <c r="V20" s="80">
        <f t="shared" si="0"/>
        <v>6.1062648691514808E-2</v>
      </c>
      <c r="W20" s="80">
        <f t="shared" si="0"/>
        <v>3.0642750373692032E-2</v>
      </c>
      <c r="X20" s="80">
        <f t="shared" si="0"/>
        <v>2.9006526468455401E-2</v>
      </c>
      <c r="Y20" s="80">
        <f t="shared" si="0"/>
        <v>2.7484143763213571E-2</v>
      </c>
      <c r="Z20" s="80">
        <f t="shared" si="0"/>
        <v>2.6748971193415481E-2</v>
      </c>
      <c r="AA20" s="80">
        <f t="shared" si="0"/>
        <v>2.5384101536406224E-2</v>
      </c>
      <c r="AB20" s="80">
        <f t="shared" si="0"/>
        <v>3.3224755700325695E-2</v>
      </c>
      <c r="AC20" s="80">
        <f t="shared" si="0"/>
        <v>1.7023959646910575E-2</v>
      </c>
      <c r="AD20" s="80">
        <f t="shared" si="0"/>
        <v>1.6119032858028483E-2</v>
      </c>
      <c r="AE20" s="80">
        <f t="shared" si="0"/>
        <v>2.6845637583892652E-2</v>
      </c>
      <c r="AF20" s="80">
        <f t="shared" si="0"/>
        <v>3.3868092691622033E-2</v>
      </c>
      <c r="AG20" s="80">
        <f t="shared" si="0"/>
        <v>1.5517241379310279E-2</v>
      </c>
      <c r="AH20" s="80">
        <f t="shared" si="0"/>
        <v>2.3769100169779386E-2</v>
      </c>
      <c r="AI20" s="80">
        <f t="shared" si="0"/>
        <v>1.8794914317302409E-2</v>
      </c>
      <c r="AJ20" s="80">
        <f t="shared" si="0"/>
        <v>3.2555615843733045E-2</v>
      </c>
      <c r="AK20" s="80">
        <f t="shared" si="0"/>
        <v>3.415659485023647E-2</v>
      </c>
      <c r="AL20" s="80">
        <f t="shared" si="0"/>
        <v>2.540650406504065E-2</v>
      </c>
      <c r="AM20" s="80">
        <f t="shared" si="0"/>
        <v>4.081268582755198E-2</v>
      </c>
      <c r="AN20" s="80">
        <f t="shared" si="0"/>
        <v>9.1412900645607077E-4</v>
      </c>
      <c r="AO20" s="80">
        <f t="shared" si="0"/>
        <v>2.7213311262058351E-2</v>
      </c>
    </row>
    <row r="21" spans="1:41">
      <c r="A21" s="70"/>
      <c r="C21" s="75" t="s">
        <v>551</v>
      </c>
      <c r="D21" s="75"/>
      <c r="E21" s="75"/>
      <c r="F21" s="80">
        <f>(F14-E14)/E14</f>
        <v>0.11946902654867253</v>
      </c>
      <c r="G21" s="80">
        <f t="shared" ref="G21:AO21" si="1">(G14-F14)/F14</f>
        <v>7.9051383399209488E-2</v>
      </c>
      <c r="H21" s="80">
        <f t="shared" si="1"/>
        <v>5.4945054945054944E-2</v>
      </c>
      <c r="I21" s="80">
        <f t="shared" si="1"/>
        <v>6.5972222222222168E-2</v>
      </c>
      <c r="J21" s="80">
        <f t="shared" si="1"/>
        <v>8.3061889250814355E-2</v>
      </c>
      <c r="K21" s="80">
        <f t="shared" si="1"/>
        <v>0.1218045112781954</v>
      </c>
      <c r="L21" s="80">
        <f t="shared" si="1"/>
        <v>0.12600536193029499</v>
      </c>
      <c r="M21" s="80">
        <f t="shared" si="1"/>
        <v>0.10952380952380955</v>
      </c>
      <c r="N21" s="80">
        <f t="shared" si="1"/>
        <v>5.042918454935625E-2</v>
      </c>
      <c r="O21" s="80">
        <f t="shared" si="1"/>
        <v>2.8600612870275762E-2</v>
      </c>
      <c r="P21" s="80">
        <f t="shared" si="1"/>
        <v>4.2701092353525295E-2</v>
      </c>
      <c r="Q21" s="80">
        <f t="shared" si="1"/>
        <v>3.1428571428571403E-2</v>
      </c>
      <c r="R21" s="80">
        <f t="shared" si="1"/>
        <v>1.7543859649122862E-2</v>
      </c>
      <c r="S21" s="80">
        <f t="shared" si="1"/>
        <v>4.3557168784029009E-2</v>
      </c>
      <c r="T21" s="80">
        <f t="shared" si="1"/>
        <v>4.1739130434782584E-2</v>
      </c>
      <c r="U21" s="80">
        <f t="shared" si="1"/>
        <v>4.3405676126878158E-2</v>
      </c>
      <c r="V21" s="80">
        <f t="shared" si="1"/>
        <v>6.1599999999999912E-2</v>
      </c>
      <c r="W21" s="80">
        <f t="shared" si="1"/>
        <v>3.3911077618688772E-2</v>
      </c>
      <c r="X21" s="80">
        <f t="shared" si="1"/>
        <v>2.988338192419842E-2</v>
      </c>
      <c r="Y21" s="80">
        <f t="shared" si="1"/>
        <v>2.6893135173389829E-2</v>
      </c>
      <c r="Z21" s="80">
        <f t="shared" si="1"/>
        <v>2.9634734665747838E-2</v>
      </c>
      <c r="AA21" s="80">
        <f t="shared" si="1"/>
        <v>2.5435073627844598E-2</v>
      </c>
      <c r="AB21" s="80">
        <f t="shared" si="1"/>
        <v>3.0026109660574563E-2</v>
      </c>
      <c r="AC21" s="80">
        <f t="shared" si="1"/>
        <v>2.1546261089987181E-2</v>
      </c>
      <c r="AD21" s="80">
        <f t="shared" si="1"/>
        <v>1.4888337468982667E-2</v>
      </c>
      <c r="AE21" s="80">
        <f t="shared" si="1"/>
        <v>2.628361858190716E-2</v>
      </c>
      <c r="AF21" s="80">
        <f t="shared" si="1"/>
        <v>3.454437164979144E-2</v>
      </c>
      <c r="AG21" s="80">
        <f t="shared" si="1"/>
        <v>2.6482440990213144E-2</v>
      </c>
      <c r="AH21" s="80">
        <f t="shared" si="1"/>
        <v>1.5143017386427305E-2</v>
      </c>
      <c r="AI21" s="80">
        <f t="shared" si="1"/>
        <v>2.3204419889502701E-2</v>
      </c>
      <c r="AJ21" s="80">
        <f t="shared" si="1"/>
        <v>2.53779697624191E-2</v>
      </c>
      <c r="AK21" s="80">
        <f t="shared" si="1"/>
        <v>4.6866771985255427E-2</v>
      </c>
      <c r="AL21" s="80">
        <f t="shared" si="1"/>
        <v>2.0623742454728339E-2</v>
      </c>
      <c r="AM21" s="80">
        <f t="shared" si="1"/>
        <v>2.7550517496303613E-2</v>
      </c>
      <c r="AN21" s="80">
        <f t="shared" si="1"/>
        <v>4.9369274305721987E-2</v>
      </c>
      <c r="AO21" s="80">
        <f t="shared" si="1"/>
        <v>-1.2862059666427433E-2</v>
      </c>
    </row>
    <row r="22" spans="1:41">
      <c r="A22" s="70"/>
      <c r="C22" s="75" t="s">
        <v>542</v>
      </c>
      <c r="F22" s="80">
        <f>(AVERAGE(F6:F17)-AVERAGE(E6:E17))/AVERAGE(E6:E17)</f>
        <v>0.11054804804804799</v>
      </c>
      <c r="G22" s="80">
        <f t="shared" ref="G22:AO22" si="2">(AVERAGE(G6:G17)-AVERAGE(F6:F17))/AVERAGE(F6:F17)</f>
        <v>9.1431468649653527E-2</v>
      </c>
      <c r="H22" s="80">
        <f t="shared" si="2"/>
        <v>5.7448126354908674E-2</v>
      </c>
      <c r="I22" s="80">
        <f t="shared" si="2"/>
        <v>6.5016839947283439E-2</v>
      </c>
      <c r="J22" s="80">
        <f t="shared" si="2"/>
        <v>7.6309638388560558E-2</v>
      </c>
      <c r="K22" s="80">
        <f t="shared" si="2"/>
        <v>0.11254471129279513</v>
      </c>
      <c r="L22" s="80">
        <f t="shared" si="2"/>
        <v>0.13549201974968397</v>
      </c>
      <c r="M22" s="80">
        <f t="shared" si="2"/>
        <v>0.10334715340277094</v>
      </c>
      <c r="N22" s="80">
        <f t="shared" si="2"/>
        <v>6.1314270002749555E-2</v>
      </c>
      <c r="O22" s="80">
        <f t="shared" si="2"/>
        <v>3.2124352331606307E-2</v>
      </c>
      <c r="P22" s="80">
        <f t="shared" si="2"/>
        <v>4.3005354752342538E-2</v>
      </c>
      <c r="Q22" s="80">
        <f t="shared" si="2"/>
        <v>3.5456441520936847E-2</v>
      </c>
      <c r="R22" s="80">
        <f t="shared" si="2"/>
        <v>1.8980477223427644E-2</v>
      </c>
      <c r="S22" s="80">
        <f t="shared" si="2"/>
        <v>3.6645632175169023E-2</v>
      </c>
      <c r="T22" s="80">
        <f t="shared" si="2"/>
        <v>4.077741107444071E-2</v>
      </c>
      <c r="U22" s="80">
        <f t="shared" si="2"/>
        <v>4.8270030300894898E-2</v>
      </c>
      <c r="V22" s="80">
        <f t="shared" si="2"/>
        <v>5.3979564399032086E-2</v>
      </c>
      <c r="W22" s="80">
        <f t="shared" si="2"/>
        <v>4.2349639645385531E-2</v>
      </c>
      <c r="X22" s="80">
        <f t="shared" si="2"/>
        <v>3.0288196781496874E-2</v>
      </c>
      <c r="Y22" s="80">
        <f t="shared" si="2"/>
        <v>2.9516569663855248E-2</v>
      </c>
      <c r="Z22" s="80">
        <f t="shared" si="2"/>
        <v>2.6074415921546298E-2</v>
      </c>
      <c r="AA22" s="80">
        <f t="shared" si="2"/>
        <v>2.8054196885365701E-2</v>
      </c>
      <c r="AB22" s="80">
        <f t="shared" si="2"/>
        <v>2.9312041999343397E-2</v>
      </c>
      <c r="AC22" s="80">
        <f t="shared" si="2"/>
        <v>2.3376899373074189E-2</v>
      </c>
      <c r="AD22" s="80">
        <f t="shared" si="2"/>
        <v>1.5522790987436629E-2</v>
      </c>
      <c r="AE22" s="80">
        <f t="shared" si="2"/>
        <v>2.1880271969735673E-2</v>
      </c>
      <c r="AF22" s="80">
        <f t="shared" si="2"/>
        <v>3.3768572714992902E-2</v>
      </c>
      <c r="AG22" s="80">
        <f t="shared" si="2"/>
        <v>2.8261711188540508E-2</v>
      </c>
      <c r="AH22" s="80">
        <f t="shared" si="2"/>
        <v>1.5860316265060424E-2</v>
      </c>
      <c r="AI22" s="80">
        <f t="shared" si="2"/>
        <v>2.2700949733611357E-2</v>
      </c>
      <c r="AJ22" s="80">
        <f t="shared" si="2"/>
        <v>2.6772366930917387E-2</v>
      </c>
      <c r="AK22" s="80">
        <f t="shared" si="2"/>
        <v>3.3927468454954694E-2</v>
      </c>
      <c r="AL22" s="80">
        <f t="shared" si="2"/>
        <v>3.2259441007040653E-2</v>
      </c>
      <c r="AM22" s="80">
        <f t="shared" si="2"/>
        <v>2.8526724815013896E-2</v>
      </c>
      <c r="AN22" s="80">
        <f t="shared" si="2"/>
        <v>3.8391002966509748E-2</v>
      </c>
      <c r="AO22" s="80">
        <f t="shared" si="2"/>
        <v>-3.555462662997424E-3</v>
      </c>
    </row>
    <row r="23" spans="1:41">
      <c r="A23" s="70"/>
      <c r="C23" s="75" t="s">
        <v>543</v>
      </c>
      <c r="F23" s="80">
        <f>(AVERAGE(E14:E17,F6:F13)-AVERAGE(D14:D17,E6:E13))/AVERAGE(D14:D17,E6:E13)</f>
        <v>9.6879815100154143E-2</v>
      </c>
      <c r="G23" s="80">
        <f t="shared" ref="G23:AO23" si="3">(AVERAGE(F14:F17,G6:G13)-AVERAGE(E14:E17,F6:F13))/AVERAGE(E14:E17,F6:F13)</f>
        <v>0.107287093942054</v>
      </c>
      <c r="H23" s="80">
        <f t="shared" si="3"/>
        <v>6.4858864573422381E-2</v>
      </c>
      <c r="I23" s="80">
        <f t="shared" si="3"/>
        <v>6.0312732688012037E-2</v>
      </c>
      <c r="J23" s="80">
        <f t="shared" si="3"/>
        <v>6.8960674157303267E-2</v>
      </c>
      <c r="K23" s="80">
        <f t="shared" si="3"/>
        <v>9.9986861122060081E-2</v>
      </c>
      <c r="L23" s="80">
        <f t="shared" si="3"/>
        <v>0.13557095078834222</v>
      </c>
      <c r="M23" s="80">
        <f t="shared" si="3"/>
        <v>0.11223309140633216</v>
      </c>
      <c r="N23" s="80">
        <f t="shared" si="3"/>
        <v>7.8683563457537395E-2</v>
      </c>
      <c r="O23" s="80">
        <f t="shared" si="3"/>
        <v>3.6910398036121408E-2</v>
      </c>
      <c r="P23" s="80">
        <f t="shared" si="3"/>
        <v>3.9908683520757472E-2</v>
      </c>
      <c r="Q23" s="80">
        <f t="shared" si="3"/>
        <v>3.7807951866005225E-2</v>
      </c>
      <c r="R23" s="80">
        <f t="shared" si="3"/>
        <v>2.5697273581949377E-2</v>
      </c>
      <c r="S23" s="80">
        <f t="shared" si="3"/>
        <v>2.642835319278955E-2</v>
      </c>
      <c r="T23" s="80">
        <f t="shared" si="3"/>
        <v>4.1375204643548075E-2</v>
      </c>
      <c r="U23" s="80">
        <f t="shared" si="3"/>
        <v>4.7448906674288839E-2</v>
      </c>
      <c r="V23" s="80">
        <f t="shared" si="3"/>
        <v>4.8369491062900907E-2</v>
      </c>
      <c r="W23" s="80">
        <f t="shared" si="3"/>
        <v>5.2775427864905258E-2</v>
      </c>
      <c r="X23" s="80">
        <f t="shared" si="3"/>
        <v>3.0473482507108744E-2</v>
      </c>
      <c r="Y23" s="80">
        <f t="shared" si="3"/>
        <v>3.0592046068022304E-2</v>
      </c>
      <c r="Z23" s="80">
        <f t="shared" si="3"/>
        <v>2.6017111925964485E-2</v>
      </c>
      <c r="AA23" s="80">
        <f t="shared" si="3"/>
        <v>2.8420694349897965E-2</v>
      </c>
      <c r="AB23" s="80">
        <f t="shared" si="3"/>
        <v>2.7580120249324033E-2</v>
      </c>
      <c r="AC23" s="80">
        <f t="shared" si="3"/>
        <v>2.7376670782113911E-2</v>
      </c>
      <c r="AD23" s="80">
        <f t="shared" si="3"/>
        <v>1.6876534824181149E-2</v>
      </c>
      <c r="AE23" s="80">
        <f t="shared" si="3"/>
        <v>1.8240674134210315E-2</v>
      </c>
      <c r="AF23" s="80">
        <f t="shared" si="3"/>
        <v>3.1084422465559824E-2</v>
      </c>
      <c r="AG23" s="80">
        <f t="shared" si="3"/>
        <v>3.2887975334018466E-2</v>
      </c>
      <c r="AH23" s="80">
        <f t="shared" si="3"/>
        <v>1.5920398009950151E-2</v>
      </c>
      <c r="AI23" s="80">
        <f t="shared" si="3"/>
        <v>2.2806772072198223E-2</v>
      </c>
      <c r="AJ23" s="80">
        <f t="shared" si="3"/>
        <v>2.3027815777473832E-2</v>
      </c>
      <c r="AK23" s="80">
        <f t="shared" si="3"/>
        <v>3.1067528415422197E-2</v>
      </c>
      <c r="AL23" s="80">
        <f t="shared" si="3"/>
        <v>3.9036832094069149E-2</v>
      </c>
      <c r="AM23" s="80">
        <f t="shared" si="3"/>
        <v>2.2870813397129097E-2</v>
      </c>
      <c r="AN23" s="80">
        <f t="shared" si="3"/>
        <v>4.2624071068591375E-2</v>
      </c>
      <c r="AO23" s="80">
        <f t="shared" si="3"/>
        <v>1.8601312391251876E-3</v>
      </c>
    </row>
    <row r="24" spans="1:41">
      <c r="A24" s="70"/>
      <c r="C24" s="75" t="s">
        <v>549</v>
      </c>
      <c r="F24" s="80">
        <f>(AVERAGE(F11:F13)-AVERAGE(E11:E13))/AVERAGE(E11:E13)</f>
        <v>0.11077844311377255</v>
      </c>
      <c r="G24" s="80">
        <f t="shared" ref="G24:AO24" si="4">(AVERAGE(G11:G13)-AVERAGE(F11:F13))/AVERAGE(F11:F13)</f>
        <v>9.2318059299191443E-2</v>
      </c>
      <c r="H24" s="80">
        <f t="shared" si="4"/>
        <v>5.6755089450956121E-2</v>
      </c>
      <c r="I24" s="80">
        <f t="shared" si="4"/>
        <v>6.7717454757734968E-2</v>
      </c>
      <c r="J24" s="80">
        <f t="shared" si="4"/>
        <v>7.6544559868780823E-2</v>
      </c>
      <c r="K24" s="80">
        <f t="shared" si="4"/>
        <v>0.11325545962417453</v>
      </c>
      <c r="L24" s="80">
        <f t="shared" si="4"/>
        <v>0.13458029197080287</v>
      </c>
      <c r="M24" s="80">
        <f t="shared" si="4"/>
        <v>0.10373944511459601</v>
      </c>
      <c r="N24" s="80">
        <f t="shared" si="4"/>
        <v>6.4480874316939801E-2</v>
      </c>
      <c r="O24" s="80">
        <f t="shared" si="4"/>
        <v>2.5325119780972103E-2</v>
      </c>
      <c r="P24" s="80">
        <f t="shared" si="4"/>
        <v>4.2389853137516698E-2</v>
      </c>
      <c r="Q24" s="80">
        <f t="shared" si="4"/>
        <v>3.5542747358309208E-2</v>
      </c>
      <c r="R24" s="80">
        <f t="shared" si="4"/>
        <v>1.6388373531230665E-2</v>
      </c>
      <c r="S24" s="80">
        <f t="shared" si="4"/>
        <v>3.954974140553718E-2</v>
      </c>
      <c r="T24" s="80">
        <f t="shared" si="4"/>
        <v>4.0386303775241258E-2</v>
      </c>
      <c r="U24" s="80">
        <f t="shared" si="4"/>
        <v>4.9507735583685014E-2</v>
      </c>
      <c r="V24" s="80">
        <f t="shared" si="4"/>
        <v>5.0388635754489285E-2</v>
      </c>
      <c r="W24" s="80">
        <f t="shared" si="4"/>
        <v>4.3123245725950443E-2</v>
      </c>
      <c r="X24" s="80">
        <f t="shared" si="4"/>
        <v>3.1311154598825934E-2</v>
      </c>
      <c r="Y24" s="80">
        <f t="shared" si="4"/>
        <v>2.8462998102466795E-2</v>
      </c>
      <c r="Z24" s="80">
        <f t="shared" si="4"/>
        <v>2.7214022140221429E-2</v>
      </c>
      <c r="AA24" s="80">
        <f t="shared" si="4"/>
        <v>2.806466097889531E-2</v>
      </c>
      <c r="AB24" s="80">
        <f t="shared" si="4"/>
        <v>2.8608866564752179E-2</v>
      </c>
      <c r="AC24" s="80">
        <f t="shared" si="4"/>
        <v>2.2505307855626315E-2</v>
      </c>
      <c r="AD24" s="80">
        <f t="shared" si="4"/>
        <v>1.6611295681063242E-2</v>
      </c>
      <c r="AE24" s="80">
        <f t="shared" si="4"/>
        <v>2.1241830065359311E-2</v>
      </c>
      <c r="AF24" s="80">
        <f t="shared" si="4"/>
        <v>3.6000000000000004E-2</v>
      </c>
      <c r="AG24" s="80">
        <f t="shared" si="4"/>
        <v>2.8957528957528959E-2</v>
      </c>
      <c r="AH24" s="80">
        <f t="shared" si="4"/>
        <v>1.4446529080675561E-2</v>
      </c>
      <c r="AI24" s="80">
        <f t="shared" si="4"/>
        <v>2.1268725725910907E-2</v>
      </c>
      <c r="AJ24" s="80">
        <f t="shared" si="4"/>
        <v>2.969938428105744E-2</v>
      </c>
      <c r="AK24" s="80">
        <f t="shared" si="4"/>
        <v>3.112908899050287E-2</v>
      </c>
      <c r="AL24" s="80">
        <f t="shared" si="4"/>
        <v>4.0934675081016551E-2</v>
      </c>
      <c r="AM24" s="80">
        <f t="shared" si="4"/>
        <v>2.3378666229723229E-2</v>
      </c>
      <c r="AN24" s="80">
        <f t="shared" si="4"/>
        <v>5.3312049288468139E-2</v>
      </c>
      <c r="AO24" s="80">
        <f t="shared" si="4"/>
        <v>-1.670099488496888E-2</v>
      </c>
    </row>
    <row r="25" spans="1:41">
      <c r="A25" s="70"/>
      <c r="C25" s="75"/>
    </row>
    <row r="26" spans="1:41">
      <c r="A26" s="70"/>
      <c r="C26" s="75"/>
    </row>
    <row r="27" spans="1:41">
      <c r="A27" s="70"/>
      <c r="C27" s="75"/>
    </row>
    <row r="28" spans="1:41">
      <c r="A28" s="70"/>
      <c r="E28" s="75" t="s">
        <v>37</v>
      </c>
    </row>
    <row r="29" spans="1:41">
      <c r="A29" s="70"/>
      <c r="E29" s="79">
        <v>1973</v>
      </c>
      <c r="F29" s="70">
        <v>1974</v>
      </c>
      <c r="G29" s="70">
        <v>1975</v>
      </c>
      <c r="H29" s="70">
        <v>1976</v>
      </c>
      <c r="I29" s="70">
        <v>1977</v>
      </c>
      <c r="J29" s="70">
        <v>1978</v>
      </c>
      <c r="K29" s="70">
        <v>1979</v>
      </c>
      <c r="L29" s="70">
        <v>1980</v>
      </c>
      <c r="M29" s="70">
        <v>1981</v>
      </c>
      <c r="N29" s="70">
        <v>1982</v>
      </c>
      <c r="O29" s="70">
        <v>1983</v>
      </c>
      <c r="P29" s="70">
        <v>1984</v>
      </c>
      <c r="Q29" s="70">
        <v>1985</v>
      </c>
      <c r="R29" s="70">
        <v>1986</v>
      </c>
      <c r="S29" s="70">
        <v>1987</v>
      </c>
      <c r="T29" s="70">
        <v>1988</v>
      </c>
      <c r="U29" s="70">
        <v>1989</v>
      </c>
      <c r="V29" s="70">
        <v>1990</v>
      </c>
      <c r="W29" s="70">
        <v>1991</v>
      </c>
      <c r="X29" s="70">
        <v>1992</v>
      </c>
      <c r="Y29" s="70">
        <v>1993</v>
      </c>
      <c r="Z29" s="70">
        <v>1994</v>
      </c>
      <c r="AA29" s="70">
        <v>1995</v>
      </c>
      <c r="AB29" s="70">
        <v>1996</v>
      </c>
      <c r="AC29" s="70">
        <v>1997</v>
      </c>
      <c r="AD29" s="70">
        <v>1998</v>
      </c>
      <c r="AE29" s="70">
        <v>1999</v>
      </c>
      <c r="AF29" s="70">
        <v>2000</v>
      </c>
      <c r="AG29" s="70">
        <v>2001</v>
      </c>
      <c r="AH29" s="70">
        <v>2002</v>
      </c>
      <c r="AI29" s="70">
        <v>2003</v>
      </c>
      <c r="AJ29" s="70">
        <v>2004</v>
      </c>
      <c r="AK29" s="70">
        <v>2005</v>
      </c>
      <c r="AL29" s="70">
        <v>2006</v>
      </c>
      <c r="AM29" s="70">
        <v>2007</v>
      </c>
      <c r="AN29" s="70">
        <v>2008</v>
      </c>
      <c r="AO29" s="70">
        <v>2009</v>
      </c>
    </row>
    <row r="30" spans="1:41">
      <c r="A30" s="70"/>
      <c r="D30" s="5"/>
      <c r="F30" s="80">
        <f t="shared" ref="F30:G41" si="5">(F6-E6)/E6</f>
        <v>9.3896713615023469E-2</v>
      </c>
      <c r="G30" s="80">
        <f t="shared" si="5"/>
        <v>0.11802575107296137</v>
      </c>
      <c r="H30" s="80">
        <f t="shared" ref="H30:AO30" si="6">(H6-G6)/G6</f>
        <v>6.71785028790787E-2</v>
      </c>
      <c r="I30" s="80">
        <f t="shared" si="6"/>
        <v>5.2158273381294938E-2</v>
      </c>
      <c r="J30" s="80">
        <f t="shared" si="6"/>
        <v>6.8376068376068383E-2</v>
      </c>
      <c r="K30" s="80">
        <f t="shared" si="6"/>
        <v>9.2799999999999952E-2</v>
      </c>
      <c r="L30" s="80">
        <f t="shared" si="6"/>
        <v>0.13909224011713031</v>
      </c>
      <c r="M30" s="80">
        <f t="shared" si="6"/>
        <v>0.1182519280205656</v>
      </c>
      <c r="N30" s="80">
        <f t="shared" si="6"/>
        <v>8.3908045977011458E-2</v>
      </c>
      <c r="O30" s="80">
        <f t="shared" si="6"/>
        <v>3.7115588547189819E-2</v>
      </c>
      <c r="P30" s="80">
        <f t="shared" si="6"/>
        <v>4.1922290388548146E-2</v>
      </c>
      <c r="Q30" s="80">
        <f t="shared" si="6"/>
        <v>3.5328753680078449E-2</v>
      </c>
      <c r="R30" s="80">
        <f t="shared" si="6"/>
        <v>3.8862559241706104E-2</v>
      </c>
      <c r="S30" s="80">
        <f t="shared" si="6"/>
        <v>1.4598540145985481E-2</v>
      </c>
      <c r="T30" s="80">
        <f t="shared" si="6"/>
        <v>4.0467625899280574E-2</v>
      </c>
      <c r="U30" s="80">
        <f t="shared" si="6"/>
        <v>4.6672428694900528E-2</v>
      </c>
      <c r="V30" s="80">
        <f t="shared" si="6"/>
        <v>5.2023121387283336E-2</v>
      </c>
      <c r="W30" s="80">
        <f t="shared" si="6"/>
        <v>5.6514913657770706E-2</v>
      </c>
      <c r="X30" s="80">
        <f t="shared" si="6"/>
        <v>2.6002971768202082E-2</v>
      </c>
      <c r="Y30" s="80">
        <f t="shared" si="6"/>
        <v>3.2585083272990589E-2</v>
      </c>
      <c r="Z30" s="80">
        <f t="shared" si="6"/>
        <v>2.5245441795231378E-2</v>
      </c>
      <c r="AA30" s="80">
        <f t="shared" si="6"/>
        <v>2.8043775649794961E-2</v>
      </c>
      <c r="AB30" s="80">
        <f t="shared" si="6"/>
        <v>2.7278775781769755E-2</v>
      </c>
      <c r="AC30" s="80">
        <f t="shared" si="6"/>
        <v>3.0440414507771945E-2</v>
      </c>
      <c r="AD30" s="80">
        <f t="shared" si="6"/>
        <v>1.5713387806411062E-2</v>
      </c>
      <c r="AE30" s="80">
        <f t="shared" si="6"/>
        <v>1.6707920792079313E-2</v>
      </c>
      <c r="AF30" s="80">
        <f t="shared" si="6"/>
        <v>2.7388922702373704E-2</v>
      </c>
      <c r="AG30" s="80">
        <f t="shared" si="6"/>
        <v>3.7322274881516487E-2</v>
      </c>
      <c r="AH30" s="80">
        <f t="shared" si="6"/>
        <v>1.1422044545973729E-2</v>
      </c>
      <c r="AI30" s="80">
        <f t="shared" si="6"/>
        <v>2.5974025974025941E-2</v>
      </c>
      <c r="AJ30" s="80">
        <f t="shared" si="6"/>
        <v>1.9262520638414972E-2</v>
      </c>
      <c r="AK30" s="80">
        <f t="shared" si="6"/>
        <v>2.9697624190064796E-2</v>
      </c>
      <c r="AL30" s="80">
        <f t="shared" si="6"/>
        <v>3.9853172522286436E-2</v>
      </c>
      <c r="AM30" s="80">
        <f t="shared" si="6"/>
        <v>2.0756429652042285E-2</v>
      </c>
      <c r="AN30" s="80">
        <f t="shared" si="6"/>
        <v>4.2802940479013597E-2</v>
      </c>
      <c r="AO30" s="80">
        <f t="shared" si="6"/>
        <v>2.9846503695275806E-4</v>
      </c>
    </row>
    <row r="31" spans="1:41">
      <c r="A31" s="70"/>
      <c r="D31" s="7"/>
      <c r="F31" s="80">
        <f t="shared" si="5"/>
        <v>0.10023310023310034</v>
      </c>
      <c r="G31" s="80">
        <f t="shared" si="5"/>
        <v>0.11228813559322028</v>
      </c>
      <c r="H31" s="80">
        <f t="shared" ref="H31:U31" si="7">(H7-G7)/G7</f>
        <v>6.2857142857142806E-2</v>
      </c>
      <c r="I31" s="80">
        <f t="shared" si="7"/>
        <v>5.9139784946236638E-2</v>
      </c>
      <c r="J31" s="80">
        <f t="shared" si="7"/>
        <v>6.4297800338409428E-2</v>
      </c>
      <c r="K31" s="80">
        <f t="shared" si="7"/>
        <v>9.8569157392686735E-2</v>
      </c>
      <c r="L31" s="80">
        <f t="shared" si="7"/>
        <v>0.14182344428364707</v>
      </c>
      <c r="M31" s="80">
        <f t="shared" si="7"/>
        <v>0.11406844106463877</v>
      </c>
      <c r="N31" s="80">
        <f t="shared" si="7"/>
        <v>7.6222980659840595E-2</v>
      </c>
      <c r="O31" s="80">
        <f t="shared" si="7"/>
        <v>3.4883720930232683E-2</v>
      </c>
      <c r="P31" s="80">
        <f t="shared" si="7"/>
        <v>4.5965270684371805E-2</v>
      </c>
      <c r="Q31" s="80">
        <f t="shared" si="7"/>
        <v>3.5156249999999944E-2</v>
      </c>
      <c r="R31" s="80">
        <f t="shared" si="7"/>
        <v>3.1132075471698085E-2</v>
      </c>
      <c r="S31" s="80">
        <f t="shared" si="7"/>
        <v>2.1043000914913058E-2</v>
      </c>
      <c r="T31" s="80">
        <f t="shared" si="7"/>
        <v>3.9426523297491092E-2</v>
      </c>
      <c r="U31" s="80">
        <f t="shared" si="7"/>
        <v>4.8275862068965468E-2</v>
      </c>
      <c r="V31" s="80">
        <f t="shared" ref="V31:AO31" si="8">(V7-U7)/U7</f>
        <v>5.2631578947368474E-2</v>
      </c>
      <c r="W31" s="80">
        <f t="shared" si="8"/>
        <v>5.3125000000000089E-2</v>
      </c>
      <c r="X31" s="80">
        <f t="shared" si="8"/>
        <v>2.8189910979228357E-2</v>
      </c>
      <c r="Y31" s="80">
        <f t="shared" si="8"/>
        <v>3.2467532467532471E-2</v>
      </c>
      <c r="Z31" s="80">
        <f t="shared" si="8"/>
        <v>2.5157232704402475E-2</v>
      </c>
      <c r="AA31" s="80">
        <f t="shared" si="8"/>
        <v>2.8629856850715864E-2</v>
      </c>
      <c r="AB31" s="80">
        <f t="shared" si="8"/>
        <v>2.6507620941020542E-2</v>
      </c>
      <c r="AC31" s="80">
        <f t="shared" si="8"/>
        <v>3.0342156229825619E-2</v>
      </c>
      <c r="AD31" s="80">
        <f t="shared" si="8"/>
        <v>1.4411027568922378E-2</v>
      </c>
      <c r="AE31" s="80">
        <f t="shared" si="8"/>
        <v>1.6059295861642953E-2</v>
      </c>
      <c r="AF31" s="80">
        <f t="shared" si="8"/>
        <v>3.22188449848025E-2</v>
      </c>
      <c r="AG31" s="80">
        <f t="shared" si="8"/>
        <v>3.533568904593639E-2</v>
      </c>
      <c r="AH31" s="80">
        <f t="shared" si="8"/>
        <v>1.1376564277588168E-2</v>
      </c>
      <c r="AI31" s="80">
        <f t="shared" si="8"/>
        <v>2.9808773903261993E-2</v>
      </c>
      <c r="AJ31" s="80">
        <f t="shared" si="8"/>
        <v>1.6930638995084624E-2</v>
      </c>
      <c r="AK31" s="80">
        <f t="shared" si="8"/>
        <v>3.0075187969924935E-2</v>
      </c>
      <c r="AL31" s="80">
        <f t="shared" si="8"/>
        <v>3.597497393117819E-2</v>
      </c>
      <c r="AM31" s="80">
        <f t="shared" si="8"/>
        <v>2.4151987921489718E-2</v>
      </c>
      <c r="AN31" s="80">
        <f t="shared" si="8"/>
        <v>4.0265554130487213E-2</v>
      </c>
      <c r="AO31" s="80">
        <f t="shared" si="8"/>
        <v>2.3619108803786615E-3</v>
      </c>
    </row>
    <row r="32" spans="1:41">
      <c r="A32" s="70"/>
      <c r="D32" s="7"/>
      <c r="F32" s="80">
        <f t="shared" si="5"/>
        <v>0.10392609699769054</v>
      </c>
      <c r="G32" s="80">
        <f t="shared" si="5"/>
        <v>0.10251046025104615</v>
      </c>
      <c r="H32" s="80">
        <f t="shared" ref="H32:U32" si="9">(H8-G8)/G8</f>
        <v>6.0721062618595743E-2</v>
      </c>
      <c r="I32" s="80">
        <f t="shared" si="9"/>
        <v>6.4400715563506294E-2</v>
      </c>
      <c r="J32" s="80">
        <f t="shared" si="9"/>
        <v>6.5546218487394933E-2</v>
      </c>
      <c r="K32" s="80">
        <f t="shared" si="9"/>
        <v>0.10094637223974762</v>
      </c>
      <c r="L32" s="80">
        <f t="shared" si="9"/>
        <v>0.14756446991404007</v>
      </c>
      <c r="M32" s="80">
        <f t="shared" si="9"/>
        <v>0.10486891385767798</v>
      </c>
      <c r="N32" s="80">
        <f t="shared" si="9"/>
        <v>6.7796610169491525E-2</v>
      </c>
      <c r="O32" s="80">
        <f t="shared" si="9"/>
        <v>3.5978835978836041E-2</v>
      </c>
      <c r="P32" s="80">
        <f t="shared" si="9"/>
        <v>4.8008171603677104E-2</v>
      </c>
      <c r="Q32" s="80">
        <f t="shared" si="9"/>
        <v>3.7037037037037153E-2</v>
      </c>
      <c r="R32" s="80">
        <f t="shared" si="9"/>
        <v>2.2556390977443528E-2</v>
      </c>
      <c r="S32" s="80">
        <f t="shared" si="9"/>
        <v>3.0330882352941152E-2</v>
      </c>
      <c r="T32" s="80">
        <f t="shared" si="9"/>
        <v>3.9250669045495144E-2</v>
      </c>
      <c r="U32" s="80">
        <f t="shared" si="9"/>
        <v>4.9785407725321862E-2</v>
      </c>
      <c r="V32" s="80">
        <f t="shared" ref="V32:AO32" si="10">(V8-U8)/U8</f>
        <v>5.2330335241210071E-2</v>
      </c>
      <c r="W32" s="80">
        <f t="shared" si="10"/>
        <v>4.8951048951049042E-2</v>
      </c>
      <c r="X32" s="80">
        <f t="shared" si="10"/>
        <v>3.1851851851851937E-2</v>
      </c>
      <c r="Y32" s="80">
        <f t="shared" si="10"/>
        <v>3.0868628858578481E-2</v>
      </c>
      <c r="Z32" s="80">
        <f t="shared" si="10"/>
        <v>2.5069637883008318E-2</v>
      </c>
      <c r="AA32" s="80">
        <f t="shared" si="10"/>
        <v>2.8532608695652294E-2</v>
      </c>
      <c r="AB32" s="80">
        <f t="shared" si="10"/>
        <v>2.8401585204755501E-2</v>
      </c>
      <c r="AC32" s="80">
        <f t="shared" si="10"/>
        <v>2.761721258831093E-2</v>
      </c>
      <c r="AD32" s="80">
        <f t="shared" si="10"/>
        <v>1.3749999999999929E-2</v>
      </c>
      <c r="AE32" s="80">
        <f t="shared" si="10"/>
        <v>1.7262638717632624E-2</v>
      </c>
      <c r="AF32" s="80">
        <f t="shared" si="10"/>
        <v>3.7575757575757505E-2</v>
      </c>
      <c r="AG32" s="80">
        <f t="shared" si="10"/>
        <v>2.9205607476635517E-2</v>
      </c>
      <c r="AH32" s="80">
        <f t="shared" si="10"/>
        <v>1.4755959137344057E-2</v>
      </c>
      <c r="AI32" s="80">
        <f t="shared" si="10"/>
        <v>3.0201342281879064E-2</v>
      </c>
      <c r="AJ32" s="80">
        <f t="shared" si="10"/>
        <v>1.7372421281216164E-2</v>
      </c>
      <c r="AK32" s="80">
        <f t="shared" si="10"/>
        <v>3.1483457844183591E-2</v>
      </c>
      <c r="AL32" s="80">
        <f t="shared" si="10"/>
        <v>3.3626487325400932E-2</v>
      </c>
      <c r="AM32" s="80">
        <f t="shared" si="10"/>
        <v>2.778778778778775E-2</v>
      </c>
      <c r="AN32" s="80">
        <f t="shared" si="10"/>
        <v>3.9814562312516982E-2</v>
      </c>
      <c r="AO32" s="80">
        <f t="shared" si="10"/>
        <v>-3.8355625491738247E-3</v>
      </c>
    </row>
    <row r="33" spans="1:41">
      <c r="A33" s="70"/>
      <c r="D33" s="7"/>
      <c r="F33" s="80">
        <f t="shared" si="5"/>
        <v>0.10091743119266051</v>
      </c>
      <c r="G33" s="80">
        <f t="shared" si="5"/>
        <v>0.1020833333333333</v>
      </c>
      <c r="H33" s="80">
        <f t="shared" ref="H33:U33" si="11">(H9-G9)/G9</f>
        <v>6.0491493383742968E-2</v>
      </c>
      <c r="I33" s="80">
        <f t="shared" si="11"/>
        <v>6.9518716577540079E-2</v>
      </c>
      <c r="J33" s="80">
        <f t="shared" si="11"/>
        <v>6.4999999999999974E-2</v>
      </c>
      <c r="K33" s="80">
        <f t="shared" si="11"/>
        <v>0.10485133020344281</v>
      </c>
      <c r="L33" s="80">
        <f t="shared" si="11"/>
        <v>0.14730878186968849</v>
      </c>
      <c r="M33" s="80">
        <f t="shared" si="11"/>
        <v>9.9999999999999936E-2</v>
      </c>
      <c r="N33" s="80">
        <f t="shared" si="11"/>
        <v>6.5095398428731896E-2</v>
      </c>
      <c r="O33" s="80">
        <f t="shared" si="11"/>
        <v>3.8988408851422428E-2</v>
      </c>
      <c r="P33" s="80">
        <f t="shared" si="11"/>
        <v>4.5638945233265719E-2</v>
      </c>
      <c r="Q33" s="80">
        <f t="shared" si="11"/>
        <v>3.685741998060147E-2</v>
      </c>
      <c r="R33" s="80">
        <f t="shared" si="11"/>
        <v>1.5902712815715515E-2</v>
      </c>
      <c r="S33" s="80">
        <f t="shared" si="11"/>
        <v>3.7753222836095841E-2</v>
      </c>
      <c r="T33" s="80">
        <f t="shared" si="11"/>
        <v>3.9041703637976856E-2</v>
      </c>
      <c r="U33" s="80">
        <f t="shared" si="11"/>
        <v>5.1238257899231428E-2</v>
      </c>
      <c r="V33" s="80">
        <f t="shared" ref="V33:AO33" si="12">(V9-U9)/U9</f>
        <v>4.7116165718927794E-2</v>
      </c>
      <c r="W33" s="80">
        <f t="shared" si="12"/>
        <v>4.8875096974398624E-2</v>
      </c>
      <c r="X33" s="80">
        <f t="shared" si="12"/>
        <v>3.1804733727810737E-2</v>
      </c>
      <c r="Y33" s="80">
        <f t="shared" si="12"/>
        <v>3.2258064516129031E-2</v>
      </c>
      <c r="Z33" s="80">
        <f t="shared" si="12"/>
        <v>2.3611111111111152E-2</v>
      </c>
      <c r="AA33" s="80">
        <f t="shared" si="12"/>
        <v>3.0529172320217096E-2</v>
      </c>
      <c r="AB33" s="80">
        <f t="shared" si="12"/>
        <v>2.8966425279789373E-2</v>
      </c>
      <c r="AC33" s="80">
        <f t="shared" si="12"/>
        <v>2.4952015355086225E-2</v>
      </c>
      <c r="AD33" s="80">
        <f t="shared" si="12"/>
        <v>1.4357053682896451E-2</v>
      </c>
      <c r="AE33" s="80">
        <f t="shared" si="12"/>
        <v>2.2769230769230698E-2</v>
      </c>
      <c r="AF33" s="80">
        <f t="shared" si="12"/>
        <v>3.0685920577617466E-2</v>
      </c>
      <c r="AG33" s="80">
        <f t="shared" si="12"/>
        <v>3.2691185055458226E-2</v>
      </c>
      <c r="AH33" s="80">
        <f t="shared" si="12"/>
        <v>1.6393442622950852E-2</v>
      </c>
      <c r="AI33" s="80">
        <f t="shared" si="12"/>
        <v>2.2246941045606226E-2</v>
      </c>
      <c r="AJ33" s="80">
        <f t="shared" si="12"/>
        <v>2.2850924918389491E-2</v>
      </c>
      <c r="AK33" s="80">
        <f t="shared" si="12"/>
        <v>3.5106382978723372E-2</v>
      </c>
      <c r="AL33" s="80">
        <f t="shared" si="12"/>
        <v>3.5457348406988727E-2</v>
      </c>
      <c r="AM33" s="80">
        <f t="shared" si="12"/>
        <v>2.5736972704714676E-2</v>
      </c>
      <c r="AN33" s="80">
        <f t="shared" si="12"/>
        <v>3.9368897748275164E-2</v>
      </c>
      <c r="AO33" s="80">
        <f t="shared" si="12"/>
        <v>-7.3688571521671256E-3</v>
      </c>
    </row>
    <row r="34" spans="1:41">
      <c r="A34" s="70"/>
      <c r="D34" s="7"/>
      <c r="F34" s="80">
        <f t="shared" si="5"/>
        <v>0.10706150341685657</v>
      </c>
      <c r="G34" s="80">
        <f t="shared" si="5"/>
        <v>9.46502057613169E-2</v>
      </c>
      <c r="H34" s="80">
        <f t="shared" ref="H34:U34" si="13">(H10-G10)/G10</f>
        <v>6.2030075187969866E-2</v>
      </c>
      <c r="I34" s="80">
        <f t="shared" si="13"/>
        <v>6.7256637168141536E-2</v>
      </c>
      <c r="J34" s="80">
        <f t="shared" si="13"/>
        <v>6.9651741293532382E-2</v>
      </c>
      <c r="K34" s="80">
        <f t="shared" si="13"/>
        <v>0.10852713178294573</v>
      </c>
      <c r="L34" s="80">
        <f t="shared" si="13"/>
        <v>0.14405594405594402</v>
      </c>
      <c r="M34" s="80">
        <f t="shared" si="13"/>
        <v>9.7799511002444994E-2</v>
      </c>
      <c r="N34" s="80">
        <f t="shared" si="13"/>
        <v>6.6815144766147E-2</v>
      </c>
      <c r="O34" s="80">
        <f t="shared" si="13"/>
        <v>3.5490605427975011E-2</v>
      </c>
      <c r="P34" s="80">
        <f t="shared" si="13"/>
        <v>4.233870967741938E-2</v>
      </c>
      <c r="Q34" s="80">
        <f t="shared" si="13"/>
        <v>3.77176015473887E-2</v>
      </c>
      <c r="R34" s="80">
        <f t="shared" si="13"/>
        <v>1.4911463187325336E-2</v>
      </c>
      <c r="S34" s="80">
        <f t="shared" si="13"/>
        <v>3.8567493112947555E-2</v>
      </c>
      <c r="T34" s="80">
        <f t="shared" si="13"/>
        <v>3.8903625110521714E-2</v>
      </c>
      <c r="U34" s="80">
        <f t="shared" si="13"/>
        <v>5.3617021276595719E-2</v>
      </c>
      <c r="V34" s="80">
        <f t="shared" ref="V34:AO34" si="14">(V10-U10)/U10</f>
        <v>4.3618739903069401E-2</v>
      </c>
      <c r="W34" s="80">
        <f t="shared" si="14"/>
        <v>4.953560371517033E-2</v>
      </c>
      <c r="X34" s="80">
        <f t="shared" si="14"/>
        <v>3.0235988200589928E-2</v>
      </c>
      <c r="Y34" s="80">
        <f t="shared" si="14"/>
        <v>3.2211882605583393E-2</v>
      </c>
      <c r="Z34" s="80">
        <f t="shared" si="14"/>
        <v>2.2884882108183159E-2</v>
      </c>
      <c r="AA34" s="80">
        <f t="shared" si="14"/>
        <v>3.1864406779660938E-2</v>
      </c>
      <c r="AB34" s="80">
        <f t="shared" si="14"/>
        <v>2.890932982917218E-2</v>
      </c>
      <c r="AC34" s="80">
        <f t="shared" si="14"/>
        <v>2.2349936143039591E-2</v>
      </c>
      <c r="AD34" s="80">
        <f t="shared" si="14"/>
        <v>1.6864459712679681E-2</v>
      </c>
      <c r="AE34" s="80">
        <f t="shared" si="14"/>
        <v>2.0884520884520745E-2</v>
      </c>
      <c r="AF34" s="80">
        <f t="shared" si="14"/>
        <v>3.1889290012033764E-2</v>
      </c>
      <c r="AG34" s="80">
        <f t="shared" si="14"/>
        <v>3.6151603498542205E-2</v>
      </c>
      <c r="AH34" s="80">
        <f t="shared" si="14"/>
        <v>1.1817670230726071E-2</v>
      </c>
      <c r="AI34" s="80">
        <f t="shared" si="14"/>
        <v>2.0578420467185696E-2</v>
      </c>
      <c r="AJ34" s="80">
        <f t="shared" si="14"/>
        <v>3.0517711171662094E-2</v>
      </c>
      <c r="AK34" s="80">
        <f t="shared" si="14"/>
        <v>2.8027498677948237E-2</v>
      </c>
      <c r="AL34" s="80">
        <f t="shared" si="14"/>
        <v>4.1666666666666637E-2</v>
      </c>
      <c r="AM34" s="80">
        <f t="shared" si="14"/>
        <v>2.6908641975308702E-2</v>
      </c>
      <c r="AN34" s="80">
        <f t="shared" si="14"/>
        <v>4.1755430418035151E-2</v>
      </c>
      <c r="AO34" s="80">
        <f t="shared" si="14"/>
        <v>-1.2814357989586075E-2</v>
      </c>
    </row>
    <row r="35" spans="1:41">
      <c r="A35" s="70"/>
      <c r="D35" s="7"/>
      <c r="F35" s="80">
        <f t="shared" si="5"/>
        <v>0.10859728506787324</v>
      </c>
      <c r="G35" s="80">
        <f t="shared" si="5"/>
        <v>9.3877551020408193E-2</v>
      </c>
      <c r="H35" s="80">
        <f t="shared" ref="H35:U35" si="15">(H11-G11)/G11</f>
        <v>5.9701492537313348E-2</v>
      </c>
      <c r="I35" s="80">
        <f t="shared" si="15"/>
        <v>6.8661971830986018E-2</v>
      </c>
      <c r="J35" s="80">
        <f t="shared" si="15"/>
        <v>7.4135090609555185E-2</v>
      </c>
      <c r="K35" s="80">
        <f t="shared" si="15"/>
        <v>0.10889570552147231</v>
      </c>
      <c r="L35" s="80">
        <f t="shared" si="15"/>
        <v>0.14384508990318126</v>
      </c>
      <c r="M35" s="80">
        <f t="shared" si="15"/>
        <v>9.5525997581620212E-2</v>
      </c>
      <c r="N35" s="80">
        <f t="shared" si="15"/>
        <v>7.064017660044157E-2</v>
      </c>
      <c r="O35" s="80">
        <f t="shared" si="15"/>
        <v>2.5773195876288658E-2</v>
      </c>
      <c r="P35" s="80">
        <f t="shared" si="15"/>
        <v>4.2211055276381935E-2</v>
      </c>
      <c r="Q35" s="80">
        <f t="shared" si="15"/>
        <v>3.7608486017357681E-2</v>
      </c>
      <c r="R35" s="80">
        <f t="shared" si="15"/>
        <v>1.7657992565055815E-2</v>
      </c>
      <c r="S35" s="80">
        <f t="shared" si="15"/>
        <v>3.6529680365296802E-2</v>
      </c>
      <c r="T35" s="80">
        <f t="shared" si="15"/>
        <v>3.9647577092511016E-2</v>
      </c>
      <c r="U35" s="80">
        <f t="shared" si="15"/>
        <v>5.1694915254237243E-2</v>
      </c>
      <c r="V35" s="80">
        <f t="shared" ref="V35:AO35" si="16">(V11-U11)/U11</f>
        <v>4.6736502820306301E-2</v>
      </c>
      <c r="W35" s="80">
        <f t="shared" si="16"/>
        <v>4.6959199384141601E-2</v>
      </c>
      <c r="X35" s="80">
        <f t="shared" si="16"/>
        <v>3.0882352941176389E-2</v>
      </c>
      <c r="Y35" s="80">
        <f t="shared" si="16"/>
        <v>2.9957203994293989E-2</v>
      </c>
      <c r="Z35" s="80">
        <f t="shared" si="16"/>
        <v>2.4930747922437633E-2</v>
      </c>
      <c r="AA35" s="80">
        <f t="shared" si="16"/>
        <v>3.0405405405405407E-2</v>
      </c>
      <c r="AB35" s="80">
        <f t="shared" si="16"/>
        <v>2.7540983606557302E-2</v>
      </c>
      <c r="AC35" s="80">
        <f t="shared" si="16"/>
        <v>2.2973835354180107E-2</v>
      </c>
      <c r="AD35" s="80">
        <f t="shared" si="16"/>
        <v>1.6843418590143409E-2</v>
      </c>
      <c r="AE35" s="80">
        <f t="shared" si="16"/>
        <v>1.9631901840490729E-2</v>
      </c>
      <c r="AF35" s="80">
        <f t="shared" si="16"/>
        <v>3.7304452466907445E-2</v>
      </c>
      <c r="AG35" s="80">
        <f t="shared" si="16"/>
        <v>3.2482598607888595E-2</v>
      </c>
      <c r="AH35" s="80">
        <f t="shared" si="16"/>
        <v>1.0674157303370818E-2</v>
      </c>
      <c r="AI35" s="80">
        <f t="shared" si="16"/>
        <v>2.1122846025569665E-2</v>
      </c>
      <c r="AJ35" s="80">
        <f t="shared" si="16"/>
        <v>3.2661948829613499E-2</v>
      </c>
      <c r="AK35" s="80">
        <f t="shared" si="16"/>
        <v>2.5303110173958945E-2</v>
      </c>
      <c r="AL35" s="80">
        <f t="shared" si="16"/>
        <v>4.3187660668380493E-2</v>
      </c>
      <c r="AM35" s="80">
        <f t="shared" si="16"/>
        <v>2.6870379497289296E-2</v>
      </c>
      <c r="AN35" s="80">
        <f t="shared" si="16"/>
        <v>5.0217900476117308E-2</v>
      </c>
      <c r="AO35" s="80">
        <f t="shared" si="16"/>
        <v>-1.4267760436898685E-2</v>
      </c>
    </row>
    <row r="36" spans="1:41">
      <c r="A36" s="70"/>
      <c r="D36" s="7"/>
      <c r="F36" s="80">
        <f t="shared" si="5"/>
        <v>0.11512415349887137</v>
      </c>
      <c r="G36" s="80">
        <f t="shared" si="5"/>
        <v>9.7165991902834092E-2</v>
      </c>
      <c r="H36" s="80">
        <f t="shared" ref="H36:U36" si="17">(H12-G12)/G12</f>
        <v>5.3505535055350523E-2</v>
      </c>
      <c r="I36" s="80">
        <f t="shared" si="17"/>
        <v>6.8301225919439559E-2</v>
      </c>
      <c r="J36" s="80">
        <f t="shared" si="17"/>
        <v>7.7049180327868894E-2</v>
      </c>
      <c r="K36" s="80">
        <f t="shared" si="17"/>
        <v>0.11263318112633168</v>
      </c>
      <c r="L36" s="80">
        <f t="shared" si="17"/>
        <v>0.13132694938440506</v>
      </c>
      <c r="M36" s="80">
        <f t="shared" si="17"/>
        <v>0.10761789600967341</v>
      </c>
      <c r="N36" s="80">
        <f t="shared" si="17"/>
        <v>6.4410480349345045E-2</v>
      </c>
      <c r="O36" s="80">
        <f t="shared" si="17"/>
        <v>2.4615384615384674E-2</v>
      </c>
      <c r="P36" s="80">
        <f t="shared" si="17"/>
        <v>4.2042042042041927E-2</v>
      </c>
      <c r="Q36" s="80">
        <f t="shared" si="17"/>
        <v>3.5542747358309347E-2</v>
      </c>
      <c r="R36" s="80">
        <f t="shared" si="17"/>
        <v>1.5769944341372938E-2</v>
      </c>
      <c r="S36" s="80">
        <f t="shared" si="17"/>
        <v>3.9269406392694037E-2</v>
      </c>
      <c r="T36" s="80">
        <f t="shared" si="17"/>
        <v>4.1300527240773315E-2</v>
      </c>
      <c r="U36" s="80">
        <f t="shared" si="17"/>
        <v>4.9789029535865025E-2</v>
      </c>
      <c r="V36" s="80">
        <f t="shared" ref="V36:AO36" si="18">(V12-U12)/U12</f>
        <v>4.8231511254019289E-2</v>
      </c>
      <c r="W36" s="80">
        <f t="shared" si="18"/>
        <v>4.4478527607361831E-2</v>
      </c>
      <c r="X36" s="80">
        <f t="shared" si="18"/>
        <v>3.1571218795888485E-2</v>
      </c>
      <c r="Y36" s="80">
        <f t="shared" si="18"/>
        <v>2.7758007117437762E-2</v>
      </c>
      <c r="Z36" s="80">
        <f t="shared" si="18"/>
        <v>2.7700831024930747E-2</v>
      </c>
      <c r="AA36" s="80">
        <f t="shared" si="18"/>
        <v>2.7628032345013438E-2</v>
      </c>
      <c r="AB36" s="80">
        <f t="shared" si="18"/>
        <v>2.9508196721311476E-2</v>
      </c>
      <c r="AC36" s="80">
        <f t="shared" si="18"/>
        <v>2.2292993630573247E-2</v>
      </c>
      <c r="AD36" s="80">
        <f t="shared" si="18"/>
        <v>1.6822429906541984E-2</v>
      </c>
      <c r="AE36" s="80">
        <f t="shared" si="18"/>
        <v>2.1446078431372549E-2</v>
      </c>
      <c r="AF36" s="80">
        <f t="shared" si="18"/>
        <v>3.6592681463707401E-2</v>
      </c>
      <c r="AG36" s="80">
        <f t="shared" si="18"/>
        <v>2.7199074074074008E-2</v>
      </c>
      <c r="AH36" s="80">
        <f t="shared" si="18"/>
        <v>1.4647887323943631E-2</v>
      </c>
      <c r="AI36" s="80">
        <f t="shared" si="18"/>
        <v>2.1099389228206616E-2</v>
      </c>
      <c r="AJ36" s="80">
        <f t="shared" si="18"/>
        <v>2.9907558455682434E-2</v>
      </c>
      <c r="AK36" s="80">
        <f t="shared" si="18"/>
        <v>3.1678986272439279E-2</v>
      </c>
      <c r="AL36" s="80">
        <f t="shared" si="18"/>
        <v>4.1453428863868956E-2</v>
      </c>
      <c r="AM36" s="80">
        <f t="shared" si="18"/>
        <v>2.3582309582309616E-2</v>
      </c>
      <c r="AN36" s="80">
        <f t="shared" si="18"/>
        <v>5.6001229002539579E-2</v>
      </c>
      <c r="AO36" s="80">
        <f t="shared" si="18"/>
        <v>-2.097161353676056E-2</v>
      </c>
    </row>
    <row r="37" spans="1:41">
      <c r="A37" s="70"/>
      <c r="D37" s="7"/>
      <c r="F37" s="80">
        <f t="shared" si="5"/>
        <v>0.10864745011086471</v>
      </c>
      <c r="G37" s="80">
        <f t="shared" si="5"/>
        <v>8.5999999999999938E-2</v>
      </c>
      <c r="H37" s="80">
        <f t="shared" ref="H37:U37" si="19">(H13-G13)/G13</f>
        <v>5.7090239410681427E-2</v>
      </c>
      <c r="I37" s="80">
        <f t="shared" si="19"/>
        <v>6.6202090592334575E-2</v>
      </c>
      <c r="J37" s="80">
        <f t="shared" si="19"/>
        <v>7.8431372549019551E-2</v>
      </c>
      <c r="K37" s="80">
        <f t="shared" si="19"/>
        <v>0.11818181818181814</v>
      </c>
      <c r="L37" s="80">
        <f t="shared" si="19"/>
        <v>0.12872628726287264</v>
      </c>
      <c r="M37" s="80">
        <f t="shared" si="19"/>
        <v>0.10804321728691477</v>
      </c>
      <c r="N37" s="80">
        <f t="shared" si="19"/>
        <v>5.8504875406283921E-2</v>
      </c>
      <c r="O37" s="80">
        <f t="shared" si="19"/>
        <v>2.5588536335721595E-2</v>
      </c>
      <c r="P37" s="80">
        <f t="shared" si="19"/>
        <v>4.2914171656686595E-2</v>
      </c>
      <c r="Q37" s="80">
        <f t="shared" si="19"/>
        <v>3.3492822966507178E-2</v>
      </c>
      <c r="R37" s="80">
        <f t="shared" si="19"/>
        <v>1.5740740740740767E-2</v>
      </c>
      <c r="S37" s="80">
        <f t="shared" si="19"/>
        <v>4.2844120328167756E-2</v>
      </c>
      <c r="T37" s="80">
        <f t="shared" si="19"/>
        <v>4.020979020979016E-2</v>
      </c>
      <c r="U37" s="80">
        <f t="shared" si="19"/>
        <v>4.7058823529411715E-2</v>
      </c>
      <c r="V37" s="80">
        <f t="shared" ref="V37:AO37" si="20">(V13-U13)/U13</f>
        <v>5.6179775280898882E-2</v>
      </c>
      <c r="W37" s="80">
        <f t="shared" si="20"/>
        <v>3.7993920972644375E-2</v>
      </c>
      <c r="X37" s="80">
        <f t="shared" si="20"/>
        <v>3.147877013177168E-2</v>
      </c>
      <c r="Y37" s="80">
        <f t="shared" si="20"/>
        <v>2.7679205110007137E-2</v>
      </c>
      <c r="Z37" s="80">
        <f t="shared" si="20"/>
        <v>2.9005524861878372E-2</v>
      </c>
      <c r="AA37" s="80">
        <f t="shared" si="20"/>
        <v>2.6174496644295341E-2</v>
      </c>
      <c r="AB37" s="80">
        <f t="shared" si="20"/>
        <v>2.8776978417266223E-2</v>
      </c>
      <c r="AC37" s="80">
        <f t="shared" si="20"/>
        <v>2.225047679593134E-2</v>
      </c>
      <c r="AD37" s="80">
        <f t="shared" si="20"/>
        <v>1.6169154228855686E-2</v>
      </c>
      <c r="AE37" s="80">
        <f t="shared" si="20"/>
        <v>2.2643818849449136E-2</v>
      </c>
      <c r="AF37" s="80">
        <f t="shared" si="20"/>
        <v>3.4111310592459705E-2</v>
      </c>
      <c r="AG37" s="80">
        <f t="shared" si="20"/>
        <v>2.7199074074074008E-2</v>
      </c>
      <c r="AH37" s="80">
        <f t="shared" si="20"/>
        <v>1.8028169014084442E-2</v>
      </c>
      <c r="AI37" s="80">
        <f t="shared" si="20"/>
        <v>2.1582733812949673E-2</v>
      </c>
      <c r="AJ37" s="80">
        <f t="shared" si="20"/>
        <v>2.6543878656554745E-2</v>
      </c>
      <c r="AK37" s="80">
        <f t="shared" si="20"/>
        <v>3.6411609498680768E-2</v>
      </c>
      <c r="AL37" s="80">
        <f t="shared" si="20"/>
        <v>3.8187372708757633E-2</v>
      </c>
      <c r="AM37" s="80">
        <f t="shared" si="20"/>
        <v>1.9700833742030386E-2</v>
      </c>
      <c r="AN37" s="80">
        <f t="shared" si="20"/>
        <v>5.3718551152623459E-2</v>
      </c>
      <c r="AO37" s="80">
        <f t="shared" si="20"/>
        <v>-1.4843486119606042E-2</v>
      </c>
    </row>
    <row r="38" spans="1:41">
      <c r="A38" s="70"/>
      <c r="D38" s="7"/>
      <c r="F38" s="80">
        <f t="shared" si="5"/>
        <v>0.11946902654867253</v>
      </c>
      <c r="G38" s="80">
        <f t="shared" si="5"/>
        <v>7.9051383399209488E-2</v>
      </c>
      <c r="H38" s="80">
        <f t="shared" ref="H38:U38" si="21">(H14-G14)/G14</f>
        <v>5.4945054945054944E-2</v>
      </c>
      <c r="I38" s="80">
        <f t="shared" si="21"/>
        <v>6.5972222222222168E-2</v>
      </c>
      <c r="J38" s="80">
        <f t="shared" si="21"/>
        <v>8.3061889250814355E-2</v>
      </c>
      <c r="K38" s="80">
        <f t="shared" si="21"/>
        <v>0.1218045112781954</v>
      </c>
      <c r="L38" s="80">
        <f t="shared" si="21"/>
        <v>0.12600536193029499</v>
      </c>
      <c r="M38" s="80">
        <f t="shared" si="21"/>
        <v>0.10952380952380955</v>
      </c>
      <c r="N38" s="80">
        <f t="shared" si="21"/>
        <v>5.042918454935625E-2</v>
      </c>
      <c r="O38" s="80">
        <f t="shared" si="21"/>
        <v>2.8600612870275762E-2</v>
      </c>
      <c r="P38" s="80">
        <f t="shared" si="21"/>
        <v>4.2701092353525295E-2</v>
      </c>
      <c r="Q38" s="80">
        <f t="shared" si="21"/>
        <v>3.1428571428571403E-2</v>
      </c>
      <c r="R38" s="80">
        <f t="shared" si="21"/>
        <v>1.7543859649122862E-2</v>
      </c>
      <c r="S38" s="80">
        <f t="shared" si="21"/>
        <v>4.3557168784029009E-2</v>
      </c>
      <c r="T38" s="80">
        <f t="shared" si="21"/>
        <v>4.1739130434782584E-2</v>
      </c>
      <c r="U38" s="80">
        <f t="shared" si="21"/>
        <v>4.3405676126878158E-2</v>
      </c>
      <c r="V38" s="80">
        <f t="shared" ref="V38:AO38" si="22">(V14-U14)/U14</f>
        <v>6.1599999999999912E-2</v>
      </c>
      <c r="W38" s="80">
        <f t="shared" si="22"/>
        <v>3.3911077618688772E-2</v>
      </c>
      <c r="X38" s="80">
        <f t="shared" si="22"/>
        <v>2.988338192419842E-2</v>
      </c>
      <c r="Y38" s="80">
        <f t="shared" si="22"/>
        <v>2.6893135173389829E-2</v>
      </c>
      <c r="Z38" s="80">
        <f t="shared" si="22"/>
        <v>2.9634734665747838E-2</v>
      </c>
      <c r="AA38" s="80">
        <f t="shared" si="22"/>
        <v>2.5435073627844598E-2</v>
      </c>
      <c r="AB38" s="80">
        <f t="shared" si="22"/>
        <v>3.0026109660574563E-2</v>
      </c>
      <c r="AC38" s="80">
        <f t="shared" si="22"/>
        <v>2.1546261089987181E-2</v>
      </c>
      <c r="AD38" s="80">
        <f t="shared" si="22"/>
        <v>1.4888337468982667E-2</v>
      </c>
      <c r="AE38" s="80">
        <f t="shared" si="22"/>
        <v>2.628361858190716E-2</v>
      </c>
      <c r="AF38" s="80">
        <f t="shared" si="22"/>
        <v>3.454437164979144E-2</v>
      </c>
      <c r="AG38" s="80">
        <f t="shared" si="22"/>
        <v>2.6482440990213144E-2</v>
      </c>
      <c r="AH38" s="80">
        <f t="shared" si="22"/>
        <v>1.5143017386427305E-2</v>
      </c>
      <c r="AI38" s="80">
        <f t="shared" si="22"/>
        <v>2.3204419889502701E-2</v>
      </c>
      <c r="AJ38" s="80">
        <f t="shared" si="22"/>
        <v>2.53779697624191E-2</v>
      </c>
      <c r="AK38" s="80">
        <f t="shared" si="22"/>
        <v>4.6866771985255427E-2</v>
      </c>
      <c r="AL38" s="80">
        <f t="shared" si="22"/>
        <v>2.0623742454728339E-2</v>
      </c>
      <c r="AM38" s="80">
        <f t="shared" si="22"/>
        <v>2.7550517496303613E-2</v>
      </c>
      <c r="AN38" s="80">
        <f t="shared" si="22"/>
        <v>4.9369274305721987E-2</v>
      </c>
      <c r="AO38" s="80">
        <f t="shared" si="22"/>
        <v>-1.2862059666427433E-2</v>
      </c>
    </row>
    <row r="39" spans="1:41">
      <c r="A39" s="70"/>
      <c r="D39" s="7"/>
      <c r="F39" s="80">
        <f t="shared" si="5"/>
        <v>0.1206140350877193</v>
      </c>
      <c r="G39" s="80">
        <f t="shared" si="5"/>
        <v>7.4363992172211291E-2</v>
      </c>
      <c r="H39" s="80">
        <f t="shared" ref="H39:U39" si="23">(H15-G15)/G15</f>
        <v>5.4644808743169397E-2</v>
      </c>
      <c r="I39" s="80">
        <f t="shared" si="23"/>
        <v>6.3903281519861882E-2</v>
      </c>
      <c r="J39" s="80">
        <f t="shared" si="23"/>
        <v>8.9285714285714163E-2</v>
      </c>
      <c r="K39" s="80">
        <f t="shared" si="23"/>
        <v>0.12071535022354708</v>
      </c>
      <c r="L39" s="80">
        <f t="shared" si="23"/>
        <v>0.12765957446808501</v>
      </c>
      <c r="M39" s="80">
        <f t="shared" si="23"/>
        <v>0.10141509433962274</v>
      </c>
      <c r="N39" s="80">
        <f t="shared" si="23"/>
        <v>5.1391862955032085E-2</v>
      </c>
      <c r="O39" s="80">
        <f t="shared" si="23"/>
        <v>2.8513238289205673E-2</v>
      </c>
      <c r="P39" s="80">
        <f t="shared" si="23"/>
        <v>4.2574257425742543E-2</v>
      </c>
      <c r="Q39" s="80">
        <f t="shared" si="23"/>
        <v>3.228869895536568E-2</v>
      </c>
      <c r="R39" s="80">
        <f t="shared" si="23"/>
        <v>1.4719411223551006E-2</v>
      </c>
      <c r="S39" s="80">
        <f t="shared" si="23"/>
        <v>4.5330915684496827E-2</v>
      </c>
      <c r="T39" s="80">
        <f t="shared" si="23"/>
        <v>4.2497831743278452E-2</v>
      </c>
      <c r="U39" s="80">
        <f t="shared" si="23"/>
        <v>4.4925124792013237E-2</v>
      </c>
      <c r="V39" s="80">
        <f t="shared" ref="V39:AO39" si="24">(V15-U15)/U15</f>
        <v>6.2898089171974564E-2</v>
      </c>
      <c r="W39" s="80">
        <f t="shared" si="24"/>
        <v>2.9213483146067459E-2</v>
      </c>
      <c r="X39" s="80">
        <f t="shared" si="24"/>
        <v>3.2023289665211105E-2</v>
      </c>
      <c r="Y39" s="80">
        <f t="shared" si="24"/>
        <v>2.7503526093088693E-2</v>
      </c>
      <c r="Z39" s="80">
        <f t="shared" si="24"/>
        <v>2.6080988332189511E-2</v>
      </c>
      <c r="AA39" s="80">
        <f t="shared" si="24"/>
        <v>2.8093645484949758E-2</v>
      </c>
      <c r="AB39" s="80">
        <f t="shared" si="24"/>
        <v>2.9928432010410039E-2</v>
      </c>
      <c r="AC39" s="80">
        <f t="shared" si="24"/>
        <v>2.0846493998736466E-2</v>
      </c>
      <c r="AD39" s="80">
        <f t="shared" si="24"/>
        <v>1.4851485148514887E-2</v>
      </c>
      <c r="AE39" s="80">
        <f t="shared" si="24"/>
        <v>2.5609756097560905E-2</v>
      </c>
      <c r="AF39" s="80">
        <f t="shared" si="24"/>
        <v>3.4482758620689724E-2</v>
      </c>
      <c r="AG39" s="80">
        <f t="shared" si="24"/>
        <v>2.1264367816091888E-2</v>
      </c>
      <c r="AH39" s="80">
        <f t="shared" si="24"/>
        <v>2.0258863252673173E-2</v>
      </c>
      <c r="AI39" s="80">
        <f t="shared" si="24"/>
        <v>2.0408163265306058E-2</v>
      </c>
      <c r="AJ39" s="80">
        <f t="shared" si="24"/>
        <v>3.189189189189192E-2</v>
      </c>
      <c r="AK39" s="80">
        <f t="shared" si="24"/>
        <v>4.3478260869565126E-2</v>
      </c>
      <c r="AL39" s="80">
        <f t="shared" si="24"/>
        <v>1.3052208835341481E-2</v>
      </c>
      <c r="AM39" s="80">
        <f t="shared" si="24"/>
        <v>3.5361744301288384E-2</v>
      </c>
      <c r="AN39" s="80">
        <f t="shared" si="24"/>
        <v>3.6551862771374968E-2</v>
      </c>
      <c r="AO39" s="80">
        <f t="shared" si="24"/>
        <v>-1.8284827748612014E-3</v>
      </c>
    </row>
    <row r="40" spans="1:41">
      <c r="A40" s="70"/>
      <c r="D40" s="7"/>
      <c r="F40" s="80">
        <f t="shared" si="5"/>
        <v>0.12200435729847497</v>
      </c>
      <c r="G40" s="80">
        <f t="shared" si="5"/>
        <v>7.3786407766990234E-2</v>
      </c>
      <c r="H40" s="80">
        <f t="shared" ref="H40:U40" si="25">(H16-G16)/G16</f>
        <v>4.8824593128390652E-2</v>
      </c>
      <c r="I40" s="80">
        <f t="shared" si="25"/>
        <v>6.7241379310344809E-2</v>
      </c>
      <c r="J40" s="80">
        <f t="shared" si="25"/>
        <v>8.8852988691437915E-2</v>
      </c>
      <c r="K40" s="80">
        <f t="shared" si="25"/>
        <v>0.12611275964391691</v>
      </c>
      <c r="L40" s="80">
        <f t="shared" si="25"/>
        <v>0.12648221343873509</v>
      </c>
      <c r="M40" s="80">
        <f t="shared" si="25"/>
        <v>9.5906432748538051E-2</v>
      </c>
      <c r="N40" s="80">
        <f t="shared" si="25"/>
        <v>4.5891141942369235E-2</v>
      </c>
      <c r="O40" s="80">
        <f t="shared" si="25"/>
        <v>3.2653061224489827E-2</v>
      </c>
      <c r="P40" s="80">
        <f t="shared" si="25"/>
        <v>4.0513833992094801E-2</v>
      </c>
      <c r="Q40" s="80">
        <f t="shared" si="25"/>
        <v>3.5137701804368496E-2</v>
      </c>
      <c r="R40" s="80">
        <f t="shared" si="25"/>
        <v>1.2844036697247759E-2</v>
      </c>
      <c r="S40" s="80">
        <f t="shared" si="25"/>
        <v>4.5289855072463768E-2</v>
      </c>
      <c r="T40" s="80">
        <f t="shared" si="25"/>
        <v>4.2461005199306685E-2</v>
      </c>
      <c r="U40" s="80">
        <f t="shared" si="25"/>
        <v>4.6550290939318444E-2</v>
      </c>
      <c r="V40" s="80">
        <f t="shared" ref="V40:AO40" si="26">(V16-U16)/U16</f>
        <v>6.2748212867355088E-2</v>
      </c>
      <c r="W40" s="80">
        <f t="shared" si="26"/>
        <v>2.9895366218236172E-2</v>
      </c>
      <c r="X40" s="80">
        <f t="shared" si="26"/>
        <v>3.0478955007256808E-2</v>
      </c>
      <c r="Y40" s="80">
        <f t="shared" si="26"/>
        <v>2.6760563380281769E-2</v>
      </c>
      <c r="Z40" s="80">
        <f t="shared" si="26"/>
        <v>2.6748971193415481E-2</v>
      </c>
      <c r="AA40" s="80">
        <f t="shared" si="26"/>
        <v>2.6052104208416874E-2</v>
      </c>
      <c r="AB40" s="80">
        <f t="shared" si="26"/>
        <v>3.2552083333333336E-2</v>
      </c>
      <c r="AC40" s="80">
        <f t="shared" si="26"/>
        <v>1.8284993694829797E-2</v>
      </c>
      <c r="AD40" s="80">
        <f t="shared" si="26"/>
        <v>1.5479876160990712E-2</v>
      </c>
      <c r="AE40" s="80">
        <f t="shared" si="26"/>
        <v>2.621951219512202E-2</v>
      </c>
      <c r="AF40" s="80">
        <f t="shared" si="26"/>
        <v>3.4462269756387297E-2</v>
      </c>
      <c r="AG40" s="80">
        <f t="shared" si="26"/>
        <v>1.8954623779437171E-2</v>
      </c>
      <c r="AH40" s="80">
        <f t="shared" si="26"/>
        <v>2.1984216459977484E-2</v>
      </c>
      <c r="AI40" s="80">
        <f t="shared" si="26"/>
        <v>1.7650303364589014E-2</v>
      </c>
      <c r="AJ40" s="80">
        <f t="shared" si="26"/>
        <v>3.5230352303523033E-2</v>
      </c>
      <c r="AK40" s="80">
        <f t="shared" si="26"/>
        <v>3.45549738219895E-2</v>
      </c>
      <c r="AL40" s="80">
        <f t="shared" si="26"/>
        <v>1.9736842105263188E-2</v>
      </c>
      <c r="AM40" s="80">
        <f t="shared" si="26"/>
        <v>4.306203473945406E-2</v>
      </c>
      <c r="AN40" s="80">
        <f t="shared" si="26"/>
        <v>1.0695746918073904E-2</v>
      </c>
      <c r="AO40" s="80">
        <f t="shared" si="26"/>
        <v>1.8382958691302818E-2</v>
      </c>
    </row>
    <row r="41" spans="1:41">
      <c r="A41" s="70"/>
      <c r="D41" s="7"/>
      <c r="F41" s="80">
        <f t="shared" si="5"/>
        <v>0.12337662337662328</v>
      </c>
      <c r="G41" s="80">
        <f t="shared" si="5"/>
        <v>6.9364161849711017E-2</v>
      </c>
      <c r="H41" s="80">
        <f t="shared" ref="H41:U41" si="27">(H17-G17)/G17</f>
        <v>4.86486486486487E-2</v>
      </c>
      <c r="I41" s="80">
        <f t="shared" si="27"/>
        <v>6.7010309278350486E-2</v>
      </c>
      <c r="J41" s="80">
        <f t="shared" si="27"/>
        <v>9.0177133655394551E-2</v>
      </c>
      <c r="K41" s="80">
        <f t="shared" si="27"/>
        <v>0.13293943870014771</v>
      </c>
      <c r="L41" s="80">
        <f t="shared" si="27"/>
        <v>0.12516297262059967</v>
      </c>
      <c r="M41" s="80">
        <f t="shared" si="27"/>
        <v>8.9223638470451949E-2</v>
      </c>
      <c r="N41" s="80">
        <f t="shared" si="27"/>
        <v>3.8297872340425469E-2</v>
      </c>
      <c r="O41" s="80">
        <f t="shared" si="27"/>
        <v>3.7909836065573799E-2</v>
      </c>
      <c r="P41" s="80">
        <f t="shared" si="27"/>
        <v>3.9486673247778874E-2</v>
      </c>
      <c r="Q41" s="80">
        <f t="shared" si="27"/>
        <v>3.7986704653371318E-2</v>
      </c>
      <c r="R41" s="80">
        <f t="shared" si="27"/>
        <v>1.0978956999085113E-2</v>
      </c>
      <c r="S41" s="80">
        <f t="shared" si="27"/>
        <v>4.4343891402714983E-2</v>
      </c>
      <c r="T41" s="80">
        <f t="shared" si="27"/>
        <v>4.4194107452339634E-2</v>
      </c>
      <c r="U41" s="80">
        <f t="shared" si="27"/>
        <v>4.6473029045643106E-2</v>
      </c>
      <c r="V41" s="80">
        <f t="shared" ref="V41:AO41" si="28">(V17-U17)/U17</f>
        <v>6.1062648691514808E-2</v>
      </c>
      <c r="W41" s="80">
        <f t="shared" si="28"/>
        <v>3.0642750373692032E-2</v>
      </c>
      <c r="X41" s="80">
        <f t="shared" si="28"/>
        <v>2.9006526468455401E-2</v>
      </c>
      <c r="Y41" s="80">
        <f t="shared" si="28"/>
        <v>2.7484143763213571E-2</v>
      </c>
      <c r="Z41" s="80">
        <f t="shared" si="28"/>
        <v>2.6748971193415481E-2</v>
      </c>
      <c r="AA41" s="80">
        <f t="shared" si="28"/>
        <v>2.5384101536406224E-2</v>
      </c>
      <c r="AB41" s="80">
        <f t="shared" si="28"/>
        <v>3.3224755700325695E-2</v>
      </c>
      <c r="AC41" s="80">
        <f t="shared" si="28"/>
        <v>1.7023959646910575E-2</v>
      </c>
      <c r="AD41" s="80">
        <f t="shared" si="28"/>
        <v>1.6119032858028483E-2</v>
      </c>
      <c r="AE41" s="80">
        <f t="shared" si="28"/>
        <v>2.6845637583892652E-2</v>
      </c>
      <c r="AF41" s="80">
        <f t="shared" si="28"/>
        <v>3.3868092691622033E-2</v>
      </c>
      <c r="AG41" s="80">
        <f t="shared" si="28"/>
        <v>1.5517241379310279E-2</v>
      </c>
      <c r="AH41" s="80">
        <f t="shared" si="28"/>
        <v>2.3769100169779386E-2</v>
      </c>
      <c r="AI41" s="80">
        <f t="shared" si="28"/>
        <v>1.8794914317302409E-2</v>
      </c>
      <c r="AJ41" s="80">
        <f t="shared" si="28"/>
        <v>3.2555615843733045E-2</v>
      </c>
      <c r="AK41" s="80">
        <f t="shared" si="28"/>
        <v>3.415659485023647E-2</v>
      </c>
      <c r="AL41" s="80">
        <f t="shared" si="28"/>
        <v>2.540650406504065E-2</v>
      </c>
      <c r="AM41" s="80">
        <f t="shared" si="28"/>
        <v>4.081268582755198E-2</v>
      </c>
      <c r="AN41" s="80">
        <f t="shared" si="28"/>
        <v>9.1412900645607077E-4</v>
      </c>
      <c r="AO41" s="80">
        <f t="shared" si="28"/>
        <v>2.7213311262058351E-2</v>
      </c>
    </row>
    <row r="42" spans="1:41"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</row>
    <row r="43" spans="1:41"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</row>
    <row r="44" spans="1:41"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Final Data</vt:lpstr>
      <vt:lpstr>Base</vt:lpstr>
      <vt:lpstr>Original data (BLS)</vt:lpstr>
      <vt:lpstr>Customized Data with formulas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</dc:creator>
  <cp:lastModifiedBy>djohnson</cp:lastModifiedBy>
  <cp:lastPrinted>2010-03-29T01:11:27Z</cp:lastPrinted>
  <dcterms:created xsi:type="dcterms:W3CDTF">2004-06-30T15:09:10Z</dcterms:created>
  <dcterms:modified xsi:type="dcterms:W3CDTF">2010-03-29T01:11:48Z</dcterms:modified>
</cp:coreProperties>
</file>